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chammad.kharis\Documents\26_Gelar-Budaya-Kerja\1_BimTek_PemProvJaTim\"/>
    </mc:Choice>
  </mc:AlternateContent>
  <bookViews>
    <workbookView xWindow="0" yWindow="0" windowWidth="9600" windowHeight="5712" activeTab="3"/>
  </bookViews>
  <sheets>
    <sheet name="Sheet1" sheetId="1" r:id="rId1"/>
    <sheet name="L-4" sheetId="2" r:id="rId2"/>
    <sheet name="L-5" sheetId="3" r:id="rId3"/>
    <sheet name="Pareto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4" l="1"/>
  <c r="E22" i="4" s="1"/>
  <c r="D22" i="4"/>
  <c r="F22" i="4" l="1"/>
  <c r="E24" i="4"/>
  <c r="E23" i="4"/>
  <c r="D23" i="4"/>
  <c r="C10" i="4"/>
  <c r="D6" i="4"/>
  <c r="D7" i="4" s="1"/>
  <c r="D24" i="4" l="1"/>
  <c r="F24" i="4" s="1"/>
  <c r="F23" i="4"/>
  <c r="E7" i="4"/>
  <c r="E25" i="4"/>
  <c r="E8" i="4"/>
  <c r="E9" i="4"/>
  <c r="E6" i="4"/>
  <c r="F6" i="4"/>
  <c r="D8" i="4"/>
  <c r="F7" i="4"/>
  <c r="I23" i="3"/>
  <c r="I17" i="3"/>
  <c r="I11" i="3"/>
  <c r="E10" i="4" l="1"/>
  <c r="D9" i="4"/>
  <c r="F9" i="4" s="1"/>
  <c r="F8" i="4"/>
  <c r="I25" i="3"/>
</calcChain>
</file>

<file path=xl/sharedStrings.xml><?xml version="1.0" encoding="utf-8"?>
<sst xmlns="http://schemas.openxmlformats.org/spreadsheetml/2006/main" count="127" uniqueCount="94">
  <si>
    <t>PDCA</t>
  </si>
  <si>
    <t>LANGKAH</t>
  </si>
  <si>
    <t>KEGIATAN</t>
  </si>
  <si>
    <t>PERIODE                 S/D                20</t>
  </si>
  <si>
    <t>JUMLAH</t>
  </si>
  <si>
    <t>PERTEMUAN</t>
  </si>
  <si>
    <t>RENCANA</t>
  </si>
  <si>
    <t>REALISASI</t>
  </si>
  <si>
    <t>P</t>
  </si>
  <si>
    <t>MENENTUKAN TEMA &amp; JUDUL</t>
  </si>
  <si>
    <t>MENGANALISA PENYEBAB</t>
  </si>
  <si>
    <t>MENGUJI PENYEBAB DOMINAN</t>
  </si>
  <si>
    <t>D</t>
  </si>
  <si>
    <t>MENYUSUN &amp; MELAKSANAKAN PERBAIKAN</t>
  </si>
  <si>
    <t>C</t>
  </si>
  <si>
    <t>MENELITI HASIL</t>
  </si>
  <si>
    <t>A</t>
  </si>
  <si>
    <t>MEMBUAT STANDAR BARU</t>
  </si>
  <si>
    <t>MENCARI DATA BARU &amp; MENETAPKAN TEMA BERIKUTNYA</t>
  </si>
  <si>
    <t>NO</t>
  </si>
  <si>
    <t>PENYEBAB</t>
  </si>
  <si>
    <t>ALTERNATIF SOLUSI</t>
  </si>
  <si>
    <t>PEMBOBOTAN KRITERIA</t>
  </si>
  <si>
    <t>BIAYA</t>
  </si>
  <si>
    <t>KEAHLIAN</t>
  </si>
  <si>
    <t>WAKTU</t>
  </si>
  <si>
    <t>MASALAH</t>
  </si>
  <si>
    <t>WHY</t>
  </si>
  <si>
    <t>WHAT</t>
  </si>
  <si>
    <t>WHERE</t>
  </si>
  <si>
    <t>WHEN</t>
  </si>
  <si>
    <t>WHO</t>
  </si>
  <si>
    <t>HOW</t>
  </si>
  <si>
    <t>HOW MUCH</t>
  </si>
  <si>
    <t>*tujuan perbaikan</t>
  </si>
  <si>
    <t>*tindakan perbaikan</t>
  </si>
  <si>
    <t>*waktu  pelaksanaan perbaikan</t>
  </si>
  <si>
    <t>*penanggung jawab perbaikan</t>
  </si>
  <si>
    <t>*detail tahapan perbaikan</t>
  </si>
  <si>
    <t>*kebutuhan biaya</t>
  </si>
  <si>
    <t>*tempat pelaksanaan perbaikan</t>
  </si>
  <si>
    <t>IMPLEMENTASI SOLUSI</t>
  </si>
  <si>
    <t>KEPUTUSAN KBK</t>
  </si>
  <si>
    <t>MONEVA</t>
  </si>
  <si>
    <t>*detail solusi</t>
  </si>
  <si>
    <t>*tempat pelaksanaan kegiatan</t>
  </si>
  <si>
    <t>*waktu  pelaksanaan kegiatan</t>
  </si>
  <si>
    <t>*penanggung jawab kegiatan</t>
  </si>
  <si>
    <t>*data monitoring setelah pelaksanaan perbaikan</t>
  </si>
  <si>
    <t>*keputusan hasil perbaikan</t>
  </si>
  <si>
    <t>NILAI YANG DITINGKATKAN</t>
  </si>
  <si>
    <t>SEBELUM</t>
  </si>
  <si>
    <t>SESUDAH</t>
  </si>
  <si>
    <t>PENINGKATAN NILAI</t>
  </si>
  <si>
    <t>dst..</t>
  </si>
  <si>
    <t>ANALISA NILAI IMPROVEMENT</t>
  </si>
  <si>
    <t>ITEM BIAYA/BENEFIT</t>
  </si>
  <si>
    <t>ANALISA BIAYA &amp; BENEFIT</t>
  </si>
  <si>
    <t>I. ANALISA BIAYA</t>
  </si>
  <si>
    <t>II. ANALISA BENEFIT FINANSIAL</t>
  </si>
  <si>
    <t>III. ANALISA BENEFIT NON FINANSIAL</t>
  </si>
  <si>
    <t xml:space="preserve">Total Biaya yang diperlukan </t>
  </si>
  <si>
    <t>Total Benefit Finansial</t>
  </si>
  <si>
    <t>Total Benefit Non Finansial</t>
  </si>
  <si>
    <t>TOTAL BENEFIT YANG DIHASILKAN</t>
  </si>
  <si>
    <t>ANALISA RISIKO</t>
  </si>
  <si>
    <t>POTENSI RISIKO</t>
  </si>
  <si>
    <t>TINGKAT RISIKO</t>
  </si>
  <si>
    <t>MITIGASI RISIKO</t>
  </si>
  <si>
    <t>ANALISA KOMPARASI</t>
  </si>
  <si>
    <t>SEBELUM PERBAIKAN</t>
  </si>
  <si>
    <t>PROSES PERBAIKAN</t>
  </si>
  <si>
    <t>HASIL PERBAIKAN</t>
  </si>
  <si>
    <t>*dokumentasi/foto</t>
  </si>
  <si>
    <t>*keterangan singkat</t>
  </si>
  <si>
    <t>Kemasan Karton Rusak</t>
  </si>
  <si>
    <t>Plastik Pembungkus Sobek</t>
  </si>
  <si>
    <t>Kemasan Peti Kayu Rusak</t>
  </si>
  <si>
    <t>Ikatan Plastik Vynil Kendor</t>
  </si>
  <si>
    <t>Kode</t>
  </si>
  <si>
    <t>B</t>
  </si>
  <si>
    <t>Masalah</t>
  </si>
  <si>
    <t>Frek.</t>
  </si>
  <si>
    <t>Kum.</t>
  </si>
  <si>
    <t>% Kum.</t>
  </si>
  <si>
    <t>%</t>
  </si>
  <si>
    <t>PARETO TEMA</t>
  </si>
  <si>
    <t>PARETO JUDUL</t>
  </si>
  <si>
    <t>X</t>
  </si>
  <si>
    <t>Y</t>
  </si>
  <si>
    <t>Z</t>
  </si>
  <si>
    <t>Rusak saat Penerimaan</t>
  </si>
  <si>
    <t>Rusak saat Pengiriman</t>
  </si>
  <si>
    <t>Rusak saat Pengepakan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</si>
</sst>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ahoma"/>
      <family val="2"/>
    </font>
    <font>
      <i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6">
    <xf numFmtId="0" fontId="0" fillId="0" borderId="0" xfId="0"/>
    <xf numFmtId="0" fontId="1" fillId="0" borderId="1" xfId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0" xfId="1" applyFont="1" applyFill="1" applyBorder="1" applyAlignment="1">
      <alignment wrapText="1"/>
    </xf>
    <xf numFmtId="0" fontId="2" fillId="0" borderId="3" xfId="1" applyFont="1" applyFill="1" applyBorder="1" applyAlignment="1">
      <alignment wrapText="1"/>
    </xf>
    <xf numFmtId="0" fontId="2" fillId="0" borderId="1" xfId="1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1" fontId="0" fillId="0" borderId="1" xfId="3" applyFont="1" applyBorder="1" applyAlignment="1">
      <alignment horizontal="center"/>
    </xf>
    <xf numFmtId="41" fontId="2" fillId="0" borderId="1" xfId="3" applyFont="1" applyBorder="1" applyAlignment="1">
      <alignment horizontal="center"/>
    </xf>
    <xf numFmtId="41" fontId="2" fillId="0" borderId="1" xfId="0" applyNumberFormat="1" applyFont="1" applyBorder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0" borderId="6" xfId="0" applyBorder="1" applyAlignment="1">
      <alignment horizontal="center" vertical="top"/>
    </xf>
    <xf numFmtId="0" fontId="0" fillId="0" borderId="6" xfId="0" applyBorder="1" applyAlignment="1">
      <alignment vertical="top"/>
    </xf>
    <xf numFmtId="9" fontId="0" fillId="0" borderId="6" xfId="4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8" xfId="0" applyBorder="1" applyAlignment="1">
      <alignment vertical="top"/>
    </xf>
    <xf numFmtId="9" fontId="0" fillId="0" borderId="8" xfId="4" applyFont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top"/>
    </xf>
    <xf numFmtId="9" fontId="2" fillId="0" borderId="9" xfId="0" applyNumberFormat="1" applyFont="1" applyBorder="1" applyAlignment="1">
      <alignment horizontal="center" vertical="top"/>
    </xf>
    <xf numFmtId="0" fontId="2" fillId="0" borderId="1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right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5">
    <cellStyle name="Comma [0]" xfId="3" builtinId="6"/>
    <cellStyle name="Normal" xfId="0" builtinId="0"/>
    <cellStyle name="Normal 2" xfId="2"/>
    <cellStyle name="Normal 3" xfId="1"/>
    <cellStyle name="Percent" xfId="4" builtinId="5"/>
  </cellStyles>
  <dxfs count="0"/>
  <tableStyles count="0" defaultTableStyle="TableStyleMedium2" defaultPivotStyle="PivotStyleLight16"/>
  <colors>
    <mruColors>
      <color rgb="FF33CC3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Pareto!$A$6:$A$9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Pareto!$C$6:$C$9</c:f>
              <c:numCache>
                <c:formatCode>General</c:formatCode>
                <c:ptCount val="4"/>
                <c:pt idx="0">
                  <c:v>37</c:v>
                </c:pt>
                <c:pt idx="1">
                  <c:v>30</c:v>
                </c:pt>
                <c:pt idx="2">
                  <c:v>27</c:v>
                </c:pt>
                <c:pt idx="3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-27"/>
        <c:axId val="283748920"/>
        <c:axId val="283749704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rgbClr val="33CC33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33CC33"/>
                </a:solidFill>
              </a:ln>
              <a:effectLst/>
            </c:spPr>
          </c:marker>
          <c:cat>
            <c:strRef>
              <c:f>Pareto!$A$6:$A$9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Pareto!$F$6:$F$9</c:f>
              <c:numCache>
                <c:formatCode>0%</c:formatCode>
                <c:ptCount val="4"/>
                <c:pt idx="0">
                  <c:v>0.32456140350877194</c:v>
                </c:pt>
                <c:pt idx="1">
                  <c:v>0.58771929824561409</c:v>
                </c:pt>
                <c:pt idx="2">
                  <c:v>0.82456140350877194</c:v>
                </c:pt>
                <c:pt idx="3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743040"/>
        <c:axId val="283742256"/>
      </c:lineChart>
      <c:catAx>
        <c:axId val="283748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283749704"/>
        <c:crosses val="autoZero"/>
        <c:auto val="1"/>
        <c:lblAlgn val="ctr"/>
        <c:lblOffset val="100"/>
        <c:noMultiLvlLbl val="0"/>
      </c:catAx>
      <c:valAx>
        <c:axId val="28374970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283748920"/>
        <c:crosses val="autoZero"/>
        <c:crossBetween val="between"/>
        <c:majorUnit val="20"/>
      </c:valAx>
      <c:valAx>
        <c:axId val="283742256"/>
        <c:scaling>
          <c:orientation val="minMax"/>
          <c:max val="1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283743040"/>
        <c:crosses val="max"/>
        <c:crossBetween val="between"/>
        <c:majorUnit val="0.2"/>
      </c:valAx>
      <c:catAx>
        <c:axId val="2837430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837422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Pareto!$A$22:$A$24</c:f>
              <c:strCache>
                <c:ptCount val="3"/>
                <c:pt idx="0">
                  <c:v>X</c:v>
                </c:pt>
                <c:pt idx="1">
                  <c:v>Y</c:v>
                </c:pt>
                <c:pt idx="2">
                  <c:v>Z</c:v>
                </c:pt>
              </c:strCache>
            </c:strRef>
          </c:cat>
          <c:val>
            <c:numRef>
              <c:f>Pareto!$C$22:$C$24</c:f>
              <c:numCache>
                <c:formatCode>General</c:formatCode>
                <c:ptCount val="3"/>
                <c:pt idx="0">
                  <c:v>48</c:v>
                </c:pt>
                <c:pt idx="1">
                  <c:v>12</c:v>
                </c:pt>
                <c:pt idx="2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-27"/>
        <c:axId val="283745000"/>
        <c:axId val="283748528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strRef>
              <c:f>Pareto!$A$22:$A$24</c:f>
              <c:strCache>
                <c:ptCount val="3"/>
                <c:pt idx="0">
                  <c:v>X</c:v>
                </c:pt>
                <c:pt idx="1">
                  <c:v>Y</c:v>
                </c:pt>
                <c:pt idx="2">
                  <c:v>Z</c:v>
                </c:pt>
              </c:strCache>
            </c:strRef>
          </c:cat>
          <c:val>
            <c:numRef>
              <c:f>Pareto!$F$22:$F$24</c:f>
              <c:numCache>
                <c:formatCode>0%</c:formatCode>
                <c:ptCount val="3"/>
                <c:pt idx="0">
                  <c:v>0.7384615384615385</c:v>
                </c:pt>
                <c:pt idx="1">
                  <c:v>0.92307692307692313</c:v>
                </c:pt>
                <c:pt idx="2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749312"/>
        <c:axId val="283743824"/>
      </c:lineChart>
      <c:catAx>
        <c:axId val="283745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283748528"/>
        <c:crosses val="autoZero"/>
        <c:auto val="1"/>
        <c:lblAlgn val="ctr"/>
        <c:lblOffset val="100"/>
        <c:noMultiLvlLbl val="0"/>
      </c:catAx>
      <c:valAx>
        <c:axId val="2837485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283745000"/>
        <c:crosses val="autoZero"/>
        <c:crossBetween val="between"/>
        <c:majorUnit val="20"/>
      </c:valAx>
      <c:valAx>
        <c:axId val="283743824"/>
        <c:scaling>
          <c:orientation val="minMax"/>
          <c:max val="1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283749312"/>
        <c:crosses val="max"/>
        <c:crossBetween val="between"/>
        <c:majorUnit val="0.2"/>
      </c:valAx>
      <c:catAx>
        <c:axId val="2837493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837438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Pareto!$A$6:$A$9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Pareto!$C$6:$C$9</c:f>
              <c:numCache>
                <c:formatCode>General</c:formatCode>
                <c:ptCount val="4"/>
                <c:pt idx="0">
                  <c:v>37</c:v>
                </c:pt>
                <c:pt idx="1">
                  <c:v>30</c:v>
                </c:pt>
                <c:pt idx="2">
                  <c:v>27</c:v>
                </c:pt>
                <c:pt idx="3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-27"/>
        <c:axId val="246138128"/>
        <c:axId val="246138912"/>
      </c:barChart>
      <c:lineChart>
        <c:grouping val="standard"/>
        <c:varyColors val="0"/>
        <c:ser>
          <c:idx val="1"/>
          <c:order val="1"/>
          <c:spPr>
            <a:ln w="28575" cap="rnd">
              <a:solidFill>
                <a:srgbClr val="33CC3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15875">
                <a:solidFill>
                  <a:srgbClr val="33CC33"/>
                </a:solidFill>
              </a:ln>
              <a:effectLst/>
            </c:spPr>
          </c:marker>
          <c:cat>
            <c:strRef>
              <c:f>Pareto!$A$6:$A$9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Pareto!$F$6:$F$9</c:f>
              <c:numCache>
                <c:formatCode>0%</c:formatCode>
                <c:ptCount val="4"/>
                <c:pt idx="0">
                  <c:v>0.32456140350877194</c:v>
                </c:pt>
                <c:pt idx="1">
                  <c:v>0.58771929824561409</c:v>
                </c:pt>
                <c:pt idx="2">
                  <c:v>0.82456140350877194</c:v>
                </c:pt>
                <c:pt idx="3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276616"/>
        <c:axId val="286275048"/>
      </c:lineChart>
      <c:catAx>
        <c:axId val="24613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246138912"/>
        <c:crosses val="autoZero"/>
        <c:auto val="1"/>
        <c:lblAlgn val="ctr"/>
        <c:lblOffset val="100"/>
        <c:noMultiLvlLbl val="0"/>
      </c:catAx>
      <c:valAx>
        <c:axId val="24613891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246138128"/>
        <c:crosses val="autoZero"/>
        <c:crossBetween val="between"/>
        <c:majorUnit val="20"/>
      </c:valAx>
      <c:valAx>
        <c:axId val="286275048"/>
        <c:scaling>
          <c:orientation val="minMax"/>
          <c:max val="1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286276616"/>
        <c:crosses val="max"/>
        <c:crossBetween val="between"/>
        <c:majorUnit val="0.2"/>
      </c:valAx>
      <c:catAx>
        <c:axId val="2862766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86275048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13</xdr:row>
      <xdr:rowOff>0</xdr:rowOff>
    </xdr:from>
    <xdr:to>
      <xdr:col>17</xdr:col>
      <xdr:colOff>318770</xdr:colOff>
      <xdr:row>18</xdr:row>
      <xdr:rowOff>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41230" y="2788920"/>
          <a:ext cx="572516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68580</xdr:colOff>
      <xdr:row>11</xdr:row>
      <xdr:rowOff>87630</xdr:rowOff>
    </xdr:from>
    <xdr:to>
      <xdr:col>27</xdr:col>
      <xdr:colOff>242570</xdr:colOff>
      <xdr:row>19</xdr:row>
      <xdr:rowOff>87630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487900" y="2907030"/>
          <a:ext cx="5725160" cy="1463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205410</xdr:colOff>
      <xdr:row>3</xdr:row>
      <xdr:rowOff>163996</xdr:rowOff>
    </xdr:from>
    <xdr:to>
      <xdr:col>11</xdr:col>
      <xdr:colOff>467691</xdr:colOff>
      <xdr:row>15</xdr:row>
      <xdr:rowOff>53008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112644</xdr:colOff>
      <xdr:row>19</xdr:row>
      <xdr:rowOff>167308</xdr:rowOff>
    </xdr:from>
    <xdr:to>
      <xdr:col>13</xdr:col>
      <xdr:colOff>208723</xdr:colOff>
      <xdr:row>34</xdr:row>
      <xdr:rowOff>170622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576943</xdr:colOff>
      <xdr:row>3</xdr:row>
      <xdr:rowOff>152943</xdr:rowOff>
    </xdr:from>
    <xdr:to>
      <xdr:col>17</xdr:col>
      <xdr:colOff>266700</xdr:colOff>
      <xdr:row>15</xdr:row>
      <xdr:rowOff>58237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2"/>
  <sheetViews>
    <sheetView topLeftCell="D1" workbookViewId="0">
      <selection activeCell="E3" sqref="E3:H3"/>
    </sheetView>
  </sheetViews>
  <sheetFormatPr defaultRowHeight="14.4" x14ac:dyDescent="0.55000000000000004"/>
  <cols>
    <col min="3" max="3" width="9.9453125" customWidth="1"/>
    <col min="4" max="4" width="26.3125" bestFit="1" customWidth="1"/>
  </cols>
  <sheetData>
    <row r="2" spans="2:22" x14ac:dyDescent="0.55000000000000004">
      <c r="B2" s="40" t="s">
        <v>0</v>
      </c>
      <c r="C2" s="37" t="s">
        <v>1</v>
      </c>
      <c r="D2" s="40" t="s">
        <v>2</v>
      </c>
      <c r="E2" s="35" t="s">
        <v>3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 t="s">
        <v>4</v>
      </c>
      <c r="V2" s="35"/>
    </row>
    <row r="3" spans="2:22" x14ac:dyDescent="0.55000000000000004">
      <c r="B3" s="40"/>
      <c r="C3" s="38"/>
      <c r="D3" s="40"/>
      <c r="E3" s="35"/>
      <c r="F3" s="35"/>
      <c r="G3" s="35"/>
      <c r="H3" s="35"/>
      <c r="I3" s="35"/>
      <c r="J3" s="35"/>
      <c r="K3" s="35"/>
      <c r="L3" s="35"/>
      <c r="M3" s="41"/>
      <c r="N3" s="42"/>
      <c r="O3" s="42"/>
      <c r="P3" s="43"/>
      <c r="Q3" s="35"/>
      <c r="R3" s="35"/>
      <c r="S3" s="35"/>
      <c r="T3" s="35"/>
      <c r="U3" s="35" t="s">
        <v>5</v>
      </c>
      <c r="V3" s="35"/>
    </row>
    <row r="4" spans="2:22" x14ac:dyDescent="0.55000000000000004">
      <c r="B4" s="40"/>
      <c r="C4" s="39"/>
      <c r="D4" s="40"/>
      <c r="E4" s="4">
        <v>1</v>
      </c>
      <c r="F4" s="4">
        <v>2</v>
      </c>
      <c r="G4" s="4">
        <v>3</v>
      </c>
      <c r="H4" s="4">
        <v>4</v>
      </c>
      <c r="I4" s="4">
        <v>1</v>
      </c>
      <c r="J4" s="4">
        <v>2</v>
      </c>
      <c r="K4" s="4">
        <v>3</v>
      </c>
      <c r="L4" s="4">
        <v>4</v>
      </c>
      <c r="M4" s="4">
        <v>1</v>
      </c>
      <c r="N4" s="4">
        <v>2</v>
      </c>
      <c r="O4" s="4">
        <v>3</v>
      </c>
      <c r="P4" s="4">
        <v>4</v>
      </c>
      <c r="Q4" s="4">
        <v>1</v>
      </c>
      <c r="R4" s="4">
        <v>2</v>
      </c>
      <c r="S4" s="4">
        <v>3</v>
      </c>
      <c r="T4" s="4">
        <v>4</v>
      </c>
      <c r="U4" s="4" t="s">
        <v>6</v>
      </c>
      <c r="V4" s="4" t="s">
        <v>7</v>
      </c>
    </row>
    <row r="5" spans="2:22" x14ac:dyDescent="0.55000000000000004">
      <c r="B5" s="37" t="s">
        <v>8</v>
      </c>
      <c r="C5" s="2">
        <v>1</v>
      </c>
      <c r="D5" s="5" t="s">
        <v>9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2:22" x14ac:dyDescent="0.55000000000000004">
      <c r="B6" s="38"/>
      <c r="C6" s="2">
        <v>2</v>
      </c>
      <c r="D6" s="5" t="s">
        <v>10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2:22" x14ac:dyDescent="0.55000000000000004">
      <c r="B7" s="39"/>
      <c r="C7" s="2">
        <v>3</v>
      </c>
      <c r="D7" s="5" t="s">
        <v>11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2:22" ht="86.4" x14ac:dyDescent="0.55000000000000004">
      <c r="B8" s="2" t="s">
        <v>12</v>
      </c>
      <c r="C8" s="2">
        <v>4</v>
      </c>
      <c r="D8" s="6" t="s">
        <v>13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2:22" x14ac:dyDescent="0.55000000000000004">
      <c r="B9" s="2" t="s">
        <v>14</v>
      </c>
      <c r="C9" s="2">
        <v>5</v>
      </c>
      <c r="D9" s="5" t="s">
        <v>15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2:22" x14ac:dyDescent="0.55000000000000004">
      <c r="B10" s="44" t="s">
        <v>16</v>
      </c>
      <c r="C10" s="2">
        <v>6</v>
      </c>
      <c r="D10" s="5" t="s">
        <v>17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2:22" ht="43.2" x14ac:dyDescent="0.55000000000000004">
      <c r="B11" s="45"/>
      <c r="C11" s="3">
        <v>7</v>
      </c>
      <c r="D11" s="7" t="s">
        <v>18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2:22" x14ac:dyDescent="0.55000000000000004">
      <c r="B12" s="36" t="s">
        <v>4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1"/>
      <c r="V12" s="1"/>
    </row>
  </sheetData>
  <mergeCells count="13">
    <mergeCell ref="U2:V2"/>
    <mergeCell ref="U3:V3"/>
    <mergeCell ref="B12:T12"/>
    <mergeCell ref="E2:T2"/>
    <mergeCell ref="C2:C4"/>
    <mergeCell ref="E3:H3"/>
    <mergeCell ref="I3:L3"/>
    <mergeCell ref="Q3:T3"/>
    <mergeCell ref="D2:D4"/>
    <mergeCell ref="B2:B4"/>
    <mergeCell ref="M3:P3"/>
    <mergeCell ref="B10:B11"/>
    <mergeCell ref="B5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B9"/>
  <sheetViews>
    <sheetView topLeftCell="O3" workbookViewId="0">
      <selection activeCell="U5" sqref="U5:AB8"/>
    </sheetView>
  </sheetViews>
  <sheetFormatPr defaultRowHeight="14.4" x14ac:dyDescent="0.55000000000000004"/>
  <cols>
    <col min="1" max="1" width="4.578125" customWidth="1"/>
    <col min="2" max="2" width="29.62890625" customWidth="1"/>
    <col min="3" max="3" width="27.47265625" customWidth="1"/>
    <col min="6" max="6" width="21.20703125" customWidth="1"/>
    <col min="11" max="16" width="10.578125" customWidth="1"/>
    <col min="17" max="17" width="11.20703125" customWidth="1"/>
    <col min="18" max="19" width="10.578125" customWidth="1"/>
    <col min="21" max="22" width="10.578125" customWidth="1"/>
    <col min="23" max="23" width="12.578125" customWidth="1"/>
    <col min="24" max="25" width="10.578125" customWidth="1"/>
    <col min="26" max="26" width="11.20703125" customWidth="1"/>
    <col min="27" max="28" width="10.578125" customWidth="1"/>
  </cols>
  <sheetData>
    <row r="4" spans="1:28" s="10" customFormat="1" ht="20.05" customHeight="1" x14ac:dyDescent="0.55000000000000004">
      <c r="A4" s="9" t="s">
        <v>19</v>
      </c>
      <c r="B4" s="9" t="s">
        <v>20</v>
      </c>
      <c r="C4" s="9" t="s">
        <v>21</v>
      </c>
      <c r="E4" s="46" t="s">
        <v>19</v>
      </c>
      <c r="F4" s="46" t="s">
        <v>21</v>
      </c>
      <c r="G4" s="46" t="s">
        <v>22</v>
      </c>
      <c r="H4" s="46"/>
      <c r="I4" s="46"/>
    </row>
    <row r="5" spans="1:28" s="10" customFormat="1" ht="28.8" customHeight="1" x14ac:dyDescent="0.55000000000000004">
      <c r="A5" s="11"/>
      <c r="B5" s="11"/>
      <c r="C5" s="11"/>
      <c r="E5" s="46"/>
      <c r="F5" s="46"/>
      <c r="G5" s="9" t="s">
        <v>23</v>
      </c>
      <c r="H5" s="9" t="s">
        <v>24</v>
      </c>
      <c r="I5" s="9" t="s">
        <v>25</v>
      </c>
      <c r="K5" s="14" t="s">
        <v>26</v>
      </c>
      <c r="L5" s="14" t="s">
        <v>20</v>
      </c>
      <c r="M5" s="14" t="s">
        <v>27</v>
      </c>
      <c r="N5" s="14" t="s">
        <v>28</v>
      </c>
      <c r="O5" s="14" t="s">
        <v>29</v>
      </c>
      <c r="P5" s="14" t="s">
        <v>30</v>
      </c>
      <c r="Q5" s="14" t="s">
        <v>31</v>
      </c>
      <c r="R5" s="14" t="s">
        <v>32</v>
      </c>
      <c r="S5" s="14" t="s">
        <v>33</v>
      </c>
      <c r="U5" s="14" t="s">
        <v>26</v>
      </c>
      <c r="V5" s="14" t="s">
        <v>20</v>
      </c>
      <c r="W5" s="15" t="s">
        <v>41</v>
      </c>
      <c r="X5" s="14" t="s">
        <v>29</v>
      </c>
      <c r="Y5" s="14" t="s">
        <v>30</v>
      </c>
      <c r="Z5" s="14" t="s">
        <v>31</v>
      </c>
      <c r="AA5" s="14" t="s">
        <v>43</v>
      </c>
      <c r="AB5" s="15" t="s">
        <v>42</v>
      </c>
    </row>
    <row r="6" spans="1:28" s="10" customFormat="1" ht="68.7" customHeight="1" x14ac:dyDescent="0.55000000000000004">
      <c r="A6" s="11"/>
      <c r="B6" s="11"/>
      <c r="C6" s="11"/>
      <c r="E6" s="11"/>
      <c r="F6" s="11"/>
      <c r="G6" s="11"/>
      <c r="H6" s="11"/>
      <c r="I6" s="11"/>
      <c r="K6" s="12"/>
      <c r="L6" s="12"/>
      <c r="M6" s="13" t="s">
        <v>34</v>
      </c>
      <c r="N6" s="13" t="s">
        <v>35</v>
      </c>
      <c r="O6" s="13" t="s">
        <v>40</v>
      </c>
      <c r="P6" s="13" t="s">
        <v>36</v>
      </c>
      <c r="Q6" s="13" t="s">
        <v>37</v>
      </c>
      <c r="R6" s="13" t="s">
        <v>38</v>
      </c>
      <c r="S6" s="13" t="s">
        <v>39</v>
      </c>
      <c r="U6" s="12"/>
      <c r="V6" s="12"/>
      <c r="W6" s="13" t="s">
        <v>44</v>
      </c>
      <c r="X6" s="13" t="s">
        <v>45</v>
      </c>
      <c r="Y6" s="13" t="s">
        <v>46</v>
      </c>
      <c r="Z6" s="13" t="s">
        <v>47</v>
      </c>
      <c r="AA6" s="13" t="s">
        <v>48</v>
      </c>
      <c r="AB6" s="13" t="s">
        <v>49</v>
      </c>
    </row>
    <row r="7" spans="1:28" s="10" customFormat="1" ht="20.05" customHeight="1" x14ac:dyDescent="0.55000000000000004">
      <c r="A7" s="11"/>
      <c r="B7" s="11"/>
      <c r="C7" s="11"/>
      <c r="E7" s="11"/>
      <c r="F7" s="11"/>
      <c r="G7" s="11"/>
      <c r="H7" s="11"/>
      <c r="I7" s="11"/>
      <c r="K7" s="11"/>
      <c r="L7" s="11"/>
      <c r="M7" s="11"/>
      <c r="N7" s="11"/>
      <c r="O7" s="11"/>
      <c r="P7" s="11"/>
      <c r="Q7" s="11"/>
      <c r="R7" s="11"/>
      <c r="S7" s="11"/>
      <c r="U7" s="11"/>
      <c r="V7" s="11"/>
      <c r="W7" s="11"/>
      <c r="X7" s="11"/>
      <c r="Y7" s="11"/>
      <c r="Z7" s="11"/>
      <c r="AA7" s="11"/>
      <c r="AB7" s="11"/>
    </row>
    <row r="8" spans="1:28" s="10" customFormat="1" ht="20.05" customHeight="1" x14ac:dyDescent="0.55000000000000004">
      <c r="A8" s="11"/>
      <c r="B8" s="11"/>
      <c r="C8" s="11"/>
      <c r="E8" s="11"/>
      <c r="F8" s="11"/>
      <c r="G8" s="11"/>
      <c r="H8" s="11"/>
      <c r="I8" s="11"/>
      <c r="K8" s="11"/>
      <c r="L8" s="11"/>
      <c r="M8" s="11"/>
      <c r="N8" s="11"/>
      <c r="O8" s="11"/>
      <c r="P8" s="11"/>
      <c r="Q8" s="11"/>
      <c r="R8" s="11"/>
      <c r="S8" s="11"/>
      <c r="U8" s="11"/>
      <c r="V8" s="11"/>
      <c r="W8" s="11"/>
      <c r="X8" s="11"/>
      <c r="Y8" s="11"/>
      <c r="Z8" s="11"/>
      <c r="AA8" s="11"/>
      <c r="AB8" s="11"/>
    </row>
    <row r="9" spans="1:28" s="10" customFormat="1" ht="20.05" customHeight="1" x14ac:dyDescent="0.55000000000000004">
      <c r="A9" s="11"/>
      <c r="B9" s="11"/>
      <c r="C9" s="11"/>
      <c r="E9" s="11"/>
      <c r="F9" s="11"/>
      <c r="G9" s="11"/>
      <c r="H9" s="11"/>
      <c r="I9" s="11"/>
      <c r="K9" s="11"/>
      <c r="L9" s="11"/>
      <c r="M9" s="11"/>
      <c r="N9" s="11"/>
      <c r="O9" s="11"/>
      <c r="P9" s="11"/>
      <c r="Q9" s="11"/>
      <c r="R9" s="11"/>
      <c r="S9" s="11"/>
      <c r="U9" s="11"/>
      <c r="V9" s="11"/>
      <c r="W9" s="11"/>
      <c r="X9" s="11"/>
      <c r="Y9" s="11"/>
      <c r="Z9" s="11"/>
      <c r="AA9" s="11"/>
      <c r="AB9" s="11"/>
    </row>
  </sheetData>
  <mergeCells count="3">
    <mergeCell ref="F4:F5"/>
    <mergeCell ref="E4:E5"/>
    <mergeCell ref="G4:I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25"/>
  <sheetViews>
    <sheetView topLeftCell="N1" workbookViewId="0">
      <selection activeCell="N17" sqref="N17"/>
    </sheetView>
  </sheetViews>
  <sheetFormatPr defaultRowHeight="14.4" x14ac:dyDescent="0.55000000000000004"/>
  <cols>
    <col min="1" max="1" width="6" customWidth="1"/>
    <col min="2" max="2" width="27.41796875" customWidth="1"/>
    <col min="3" max="3" width="12.68359375" customWidth="1"/>
    <col min="4" max="4" width="12.89453125" customWidth="1"/>
    <col min="5" max="5" width="18.9453125" customWidth="1"/>
    <col min="7" max="7" width="6" customWidth="1"/>
    <col min="8" max="8" width="50.3125" customWidth="1"/>
    <col min="9" max="9" width="18.83984375" customWidth="1"/>
    <col min="11" max="11" width="5.41796875" customWidth="1"/>
    <col min="12" max="12" width="26.47265625" customWidth="1"/>
    <col min="13" max="13" width="15.47265625" customWidth="1"/>
    <col min="14" max="14" width="42.20703125" customWidth="1"/>
    <col min="16" max="16" width="5.41796875" customWidth="1"/>
    <col min="17" max="19" width="30.578125" customWidth="1"/>
  </cols>
  <sheetData>
    <row r="4" spans="1:19" x14ac:dyDescent="0.55000000000000004">
      <c r="A4" t="s">
        <v>55</v>
      </c>
      <c r="G4" t="s">
        <v>57</v>
      </c>
      <c r="K4" s="21" t="s">
        <v>65</v>
      </c>
      <c r="P4" s="21" t="s">
        <v>69</v>
      </c>
    </row>
    <row r="5" spans="1:19" ht="20.05" customHeight="1" x14ac:dyDescent="0.55000000000000004">
      <c r="A5" s="14" t="s">
        <v>19</v>
      </c>
      <c r="B5" s="14" t="s">
        <v>50</v>
      </c>
      <c r="C5" s="14" t="s">
        <v>51</v>
      </c>
      <c r="D5" s="14" t="s">
        <v>52</v>
      </c>
      <c r="E5" s="14" t="s">
        <v>53</v>
      </c>
      <c r="G5" s="14" t="s">
        <v>19</v>
      </c>
      <c r="H5" s="14" t="s">
        <v>56</v>
      </c>
      <c r="I5" s="14" t="s">
        <v>4</v>
      </c>
      <c r="K5" s="14" t="s">
        <v>19</v>
      </c>
      <c r="L5" s="14" t="s">
        <v>66</v>
      </c>
      <c r="M5" s="14" t="s">
        <v>67</v>
      </c>
      <c r="N5" s="14" t="s">
        <v>68</v>
      </c>
      <c r="P5" s="14" t="s">
        <v>19</v>
      </c>
      <c r="Q5" s="14" t="s">
        <v>70</v>
      </c>
      <c r="R5" s="14" t="s">
        <v>71</v>
      </c>
      <c r="S5" s="14" t="s">
        <v>72</v>
      </c>
    </row>
    <row r="6" spans="1:19" ht="20.05" customHeight="1" x14ac:dyDescent="0.55000000000000004">
      <c r="A6" s="16">
        <v>1</v>
      </c>
      <c r="B6" s="17"/>
      <c r="C6" s="17"/>
      <c r="D6" s="17"/>
      <c r="E6" s="17"/>
      <c r="G6" s="48" t="s">
        <v>58</v>
      </c>
      <c r="H6" s="48"/>
      <c r="I6" s="48"/>
      <c r="K6" s="22">
        <v>1</v>
      </c>
      <c r="L6" s="17"/>
      <c r="M6" s="17"/>
      <c r="N6" s="17"/>
      <c r="P6" s="50">
        <v>1</v>
      </c>
      <c r="Q6" s="53" t="s">
        <v>73</v>
      </c>
      <c r="R6" s="53" t="s">
        <v>73</v>
      </c>
      <c r="S6" s="53" t="s">
        <v>73</v>
      </c>
    </row>
    <row r="7" spans="1:19" ht="20.05" customHeight="1" x14ac:dyDescent="0.55000000000000004">
      <c r="A7" s="16">
        <v>2</v>
      </c>
      <c r="B7" s="17"/>
      <c r="C7" s="17"/>
      <c r="D7" s="17"/>
      <c r="E7" s="17"/>
      <c r="G7" s="16">
        <v>1</v>
      </c>
      <c r="H7" s="17"/>
      <c r="I7" s="18"/>
      <c r="K7" s="22">
        <v>2</v>
      </c>
      <c r="L7" s="17"/>
      <c r="M7" s="17"/>
      <c r="N7" s="17"/>
      <c r="P7" s="51"/>
      <c r="Q7" s="54"/>
      <c r="R7" s="54"/>
      <c r="S7" s="54"/>
    </row>
    <row r="8" spans="1:19" ht="20.05" customHeight="1" x14ac:dyDescent="0.55000000000000004">
      <c r="A8" s="16">
        <v>3</v>
      </c>
      <c r="B8" s="17"/>
      <c r="C8" s="17"/>
      <c r="D8" s="17"/>
      <c r="E8" s="17"/>
      <c r="G8" s="16">
        <v>2</v>
      </c>
      <c r="H8" s="17"/>
      <c r="I8" s="18"/>
      <c r="K8" s="22">
        <v>3</v>
      </c>
      <c r="L8" s="17"/>
      <c r="M8" s="17"/>
      <c r="N8" s="17"/>
      <c r="P8" s="51"/>
      <c r="Q8" s="54"/>
      <c r="R8" s="54"/>
      <c r="S8" s="54"/>
    </row>
    <row r="9" spans="1:19" ht="20.05" customHeight="1" x14ac:dyDescent="0.55000000000000004">
      <c r="A9" s="16">
        <v>4</v>
      </c>
      <c r="B9" s="17"/>
      <c r="C9" s="17"/>
      <c r="D9" s="17"/>
      <c r="E9" s="17"/>
      <c r="G9" s="16">
        <v>3</v>
      </c>
      <c r="H9" s="17"/>
      <c r="I9" s="18"/>
      <c r="K9" s="22">
        <v>4</v>
      </c>
      <c r="L9" s="17"/>
      <c r="M9" s="17"/>
      <c r="N9" s="17"/>
      <c r="P9" s="51"/>
      <c r="Q9" s="55"/>
      <c r="R9" s="55"/>
      <c r="S9" s="55"/>
    </row>
    <row r="10" spans="1:19" ht="20.05" customHeight="1" x14ac:dyDescent="0.55000000000000004">
      <c r="A10" s="16">
        <v>5</v>
      </c>
      <c r="B10" s="17"/>
      <c r="C10" s="17"/>
      <c r="D10" s="17"/>
      <c r="E10" s="17"/>
      <c r="G10" s="16">
        <v>4</v>
      </c>
      <c r="H10" s="17"/>
      <c r="I10" s="18"/>
      <c r="K10" s="22">
        <v>5</v>
      </c>
      <c r="L10" s="17"/>
      <c r="M10" s="17"/>
      <c r="N10" s="17"/>
      <c r="P10" s="52"/>
      <c r="Q10" s="23" t="s">
        <v>74</v>
      </c>
      <c r="R10" s="23" t="s">
        <v>74</v>
      </c>
      <c r="S10" s="23" t="s">
        <v>74</v>
      </c>
    </row>
    <row r="11" spans="1:19" ht="20.05" customHeight="1" x14ac:dyDescent="0.55000000000000004">
      <c r="A11" s="16" t="s">
        <v>54</v>
      </c>
      <c r="B11" s="17"/>
      <c r="C11" s="17"/>
      <c r="D11" s="17"/>
      <c r="E11" s="17"/>
      <c r="G11" s="49" t="s">
        <v>61</v>
      </c>
      <c r="H11" s="49"/>
      <c r="I11" s="19">
        <f>SUM(I7:I10)</f>
        <v>0</v>
      </c>
      <c r="P11" s="50">
        <v>2</v>
      </c>
      <c r="Q11" s="53" t="s">
        <v>73</v>
      </c>
      <c r="R11" s="53" t="s">
        <v>73</v>
      </c>
      <c r="S11" s="53" t="s">
        <v>73</v>
      </c>
    </row>
    <row r="12" spans="1:19" ht="20.05" customHeight="1" x14ac:dyDescent="0.55000000000000004">
      <c r="G12" s="48" t="s">
        <v>59</v>
      </c>
      <c r="H12" s="48"/>
      <c r="I12" s="48"/>
      <c r="P12" s="51"/>
      <c r="Q12" s="54"/>
      <c r="R12" s="54"/>
      <c r="S12" s="54"/>
    </row>
    <row r="13" spans="1:19" ht="20.05" customHeight="1" x14ac:dyDescent="0.55000000000000004">
      <c r="G13" s="16">
        <v>1</v>
      </c>
      <c r="H13" s="17"/>
      <c r="I13" s="18"/>
      <c r="P13" s="51"/>
      <c r="Q13" s="54"/>
      <c r="R13" s="54"/>
      <c r="S13" s="54"/>
    </row>
    <row r="14" spans="1:19" ht="20.05" customHeight="1" x14ac:dyDescent="0.55000000000000004">
      <c r="G14" s="16">
        <v>2</v>
      </c>
      <c r="H14" s="17"/>
      <c r="I14" s="18"/>
      <c r="P14" s="51"/>
      <c r="Q14" s="55"/>
      <c r="R14" s="55"/>
      <c r="S14" s="55"/>
    </row>
    <row r="15" spans="1:19" ht="20.05" customHeight="1" x14ac:dyDescent="0.55000000000000004">
      <c r="G15" s="16">
        <v>3</v>
      </c>
      <c r="H15" s="17"/>
      <c r="I15" s="18"/>
      <c r="P15" s="52"/>
      <c r="Q15" s="23" t="s">
        <v>74</v>
      </c>
      <c r="R15" s="23" t="s">
        <v>74</v>
      </c>
      <c r="S15" s="23" t="s">
        <v>74</v>
      </c>
    </row>
    <row r="16" spans="1:19" ht="20.05" customHeight="1" x14ac:dyDescent="0.55000000000000004">
      <c r="G16" s="16">
        <v>4</v>
      </c>
      <c r="H16" s="17"/>
      <c r="I16" s="18"/>
    </row>
    <row r="17" spans="7:9" ht="20.05" customHeight="1" x14ac:dyDescent="0.55000000000000004">
      <c r="G17" s="49" t="s">
        <v>62</v>
      </c>
      <c r="H17" s="49"/>
      <c r="I17" s="20">
        <f>SUM(I13:I16)</f>
        <v>0</v>
      </c>
    </row>
    <row r="18" spans="7:9" ht="20.05" customHeight="1" x14ac:dyDescent="0.55000000000000004">
      <c r="G18" s="48" t="s">
        <v>60</v>
      </c>
      <c r="H18" s="48"/>
      <c r="I18" s="48"/>
    </row>
    <row r="19" spans="7:9" ht="20.05" customHeight="1" x14ac:dyDescent="0.55000000000000004">
      <c r="G19" s="16">
        <v>1</v>
      </c>
      <c r="H19" s="17"/>
      <c r="I19" s="18"/>
    </row>
    <row r="20" spans="7:9" ht="20.05" customHeight="1" x14ac:dyDescent="0.55000000000000004">
      <c r="G20" s="16">
        <v>2</v>
      </c>
      <c r="H20" s="17"/>
      <c r="I20" s="18"/>
    </row>
    <row r="21" spans="7:9" ht="20.05" customHeight="1" x14ac:dyDescent="0.55000000000000004">
      <c r="G21" s="16">
        <v>3</v>
      </c>
      <c r="H21" s="17"/>
      <c r="I21" s="18"/>
    </row>
    <row r="22" spans="7:9" ht="20.05" customHeight="1" x14ac:dyDescent="0.55000000000000004">
      <c r="G22" s="16">
        <v>4</v>
      </c>
      <c r="H22" s="17"/>
      <c r="I22" s="18"/>
    </row>
    <row r="23" spans="7:9" ht="20.05" customHeight="1" x14ac:dyDescent="0.55000000000000004">
      <c r="G23" s="49" t="s">
        <v>63</v>
      </c>
      <c r="H23" s="49"/>
      <c r="I23" s="20">
        <f>SUM(I19:I22)</f>
        <v>0</v>
      </c>
    </row>
    <row r="24" spans="7:9" ht="7" customHeight="1" x14ac:dyDescent="0.55000000000000004">
      <c r="G24" s="17"/>
      <c r="H24" s="17"/>
      <c r="I24" s="17"/>
    </row>
    <row r="25" spans="7:9" ht="20.05" customHeight="1" x14ac:dyDescent="0.55000000000000004">
      <c r="G25" s="47" t="s">
        <v>64</v>
      </c>
      <c r="H25" s="47"/>
      <c r="I25" s="20">
        <f>(I17+I23)-I11</f>
        <v>0</v>
      </c>
    </row>
  </sheetData>
  <mergeCells count="15">
    <mergeCell ref="P6:P10"/>
    <mergeCell ref="P11:P15"/>
    <mergeCell ref="Q11:Q14"/>
    <mergeCell ref="R11:R14"/>
    <mergeCell ref="S11:S14"/>
    <mergeCell ref="Q6:Q9"/>
    <mergeCell ref="R6:R9"/>
    <mergeCell ref="S6:S9"/>
    <mergeCell ref="G25:H25"/>
    <mergeCell ref="G6:I6"/>
    <mergeCell ref="G12:I12"/>
    <mergeCell ref="G18:I18"/>
    <mergeCell ref="G11:H11"/>
    <mergeCell ref="G17:H17"/>
    <mergeCell ref="G23:H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5"/>
  <sheetViews>
    <sheetView showGridLines="0" tabSelected="1" zoomScale="70" zoomScaleNormal="70" workbookViewId="0">
      <selection activeCell="F6" activeCellId="2" sqref="A6:A9 C6:C9 F6:F9"/>
    </sheetView>
  </sheetViews>
  <sheetFormatPr defaultRowHeight="14.4" x14ac:dyDescent="0.55000000000000004"/>
  <cols>
    <col min="1" max="1" width="4.83984375" bestFit="1" customWidth="1"/>
    <col min="2" max="2" width="23.20703125" customWidth="1"/>
    <col min="3" max="6" width="7.578125" customWidth="1"/>
  </cols>
  <sheetData>
    <row r="4" spans="1:6" x14ac:dyDescent="0.55000000000000004">
      <c r="A4" t="s">
        <v>86</v>
      </c>
    </row>
    <row r="5" spans="1:6" x14ac:dyDescent="0.55000000000000004">
      <c r="A5" s="32" t="s">
        <v>79</v>
      </c>
      <c r="B5" s="32" t="s">
        <v>81</v>
      </c>
      <c r="C5" s="32" t="s">
        <v>82</v>
      </c>
      <c r="D5" s="32" t="s">
        <v>83</v>
      </c>
      <c r="E5" s="32" t="s">
        <v>85</v>
      </c>
      <c r="F5" s="32" t="s">
        <v>84</v>
      </c>
    </row>
    <row r="6" spans="1:6" x14ac:dyDescent="0.55000000000000004">
      <c r="A6" s="26" t="s">
        <v>16</v>
      </c>
      <c r="B6" s="27" t="s">
        <v>75</v>
      </c>
      <c r="C6" s="26">
        <v>37</v>
      </c>
      <c r="D6" s="26">
        <f>C6</f>
        <v>37</v>
      </c>
      <c r="E6" s="28">
        <f>C6/$C$10</f>
        <v>0.32456140350877194</v>
      </c>
      <c r="F6" s="28">
        <f>D6/$C$10</f>
        <v>0.32456140350877194</v>
      </c>
    </row>
    <row r="7" spans="1:6" x14ac:dyDescent="0.55000000000000004">
      <c r="A7" s="26" t="s">
        <v>80</v>
      </c>
      <c r="B7" s="27" t="s">
        <v>77</v>
      </c>
      <c r="C7" s="26">
        <v>30</v>
      </c>
      <c r="D7" s="26">
        <f>D6+C7</f>
        <v>67</v>
      </c>
      <c r="E7" s="28">
        <f t="shared" ref="E7:E9" si="0">C7/$C$10</f>
        <v>0.26315789473684209</v>
      </c>
      <c r="F7" s="28">
        <f t="shared" ref="F7:F9" si="1">D7/$C$10</f>
        <v>0.58771929824561409</v>
      </c>
    </row>
    <row r="8" spans="1:6" x14ac:dyDescent="0.55000000000000004">
      <c r="A8" s="26" t="s">
        <v>14</v>
      </c>
      <c r="B8" s="27" t="s">
        <v>78</v>
      </c>
      <c r="C8" s="26">
        <v>27</v>
      </c>
      <c r="D8" s="26">
        <f t="shared" ref="D8:D9" si="2">D7+C8</f>
        <v>94</v>
      </c>
      <c r="E8" s="28">
        <f t="shared" si="0"/>
        <v>0.23684210526315788</v>
      </c>
      <c r="F8" s="28">
        <f t="shared" si="1"/>
        <v>0.82456140350877194</v>
      </c>
    </row>
    <row r="9" spans="1:6" ht="14.7" thickBot="1" x14ac:dyDescent="0.6">
      <c r="A9" s="29" t="s">
        <v>12</v>
      </c>
      <c r="B9" s="30" t="s">
        <v>76</v>
      </c>
      <c r="C9" s="29">
        <v>20</v>
      </c>
      <c r="D9" s="29">
        <f t="shared" si="2"/>
        <v>114</v>
      </c>
      <c r="E9" s="31">
        <f t="shared" si="0"/>
        <v>0.17543859649122806</v>
      </c>
      <c r="F9" s="31">
        <f t="shared" si="1"/>
        <v>1</v>
      </c>
    </row>
    <row r="10" spans="1:6" ht="14.7" thickBot="1" x14ac:dyDescent="0.6">
      <c r="A10" s="25"/>
      <c r="B10" s="25"/>
      <c r="C10" s="33">
        <f>SUM(C6:C9)</f>
        <v>114</v>
      </c>
      <c r="D10" s="24"/>
      <c r="E10" s="34">
        <f>SUM(E6:E9)</f>
        <v>1</v>
      </c>
      <c r="F10" s="24"/>
    </row>
    <row r="20" spans="1:6" x14ac:dyDescent="0.55000000000000004">
      <c r="A20" t="s">
        <v>87</v>
      </c>
    </row>
    <row r="21" spans="1:6" x14ac:dyDescent="0.55000000000000004">
      <c r="A21" s="32" t="s">
        <v>79</v>
      </c>
      <c r="B21" s="32" t="s">
        <v>81</v>
      </c>
      <c r="C21" s="32" t="s">
        <v>82</v>
      </c>
      <c r="D21" s="32" t="s">
        <v>83</v>
      </c>
      <c r="E21" s="32" t="s">
        <v>85</v>
      </c>
      <c r="F21" s="32" t="s">
        <v>84</v>
      </c>
    </row>
    <row r="22" spans="1:6" x14ac:dyDescent="0.55000000000000004">
      <c r="A22" s="26" t="s">
        <v>88</v>
      </c>
      <c r="B22" s="27" t="s">
        <v>91</v>
      </c>
      <c r="C22" s="26">
        <v>48</v>
      </c>
      <c r="D22" s="26">
        <f>C22</f>
        <v>48</v>
      </c>
      <c r="E22" s="28">
        <f t="shared" ref="E22:F24" si="3">C22/$C$25</f>
        <v>0.7384615384615385</v>
      </c>
      <c r="F22" s="28">
        <f t="shared" si="3"/>
        <v>0.7384615384615385</v>
      </c>
    </row>
    <row r="23" spans="1:6" x14ac:dyDescent="0.55000000000000004">
      <c r="A23" s="26" t="s">
        <v>89</v>
      </c>
      <c r="B23" s="27" t="s">
        <v>92</v>
      </c>
      <c r="C23" s="26">
        <v>12</v>
      </c>
      <c r="D23" s="26">
        <f>D22+C23</f>
        <v>60</v>
      </c>
      <c r="E23" s="28">
        <f t="shared" si="3"/>
        <v>0.18461538461538463</v>
      </c>
      <c r="F23" s="28">
        <f t="shared" si="3"/>
        <v>0.92307692307692313</v>
      </c>
    </row>
    <row r="24" spans="1:6" ht="14.7" thickBot="1" x14ac:dyDescent="0.6">
      <c r="A24" s="29" t="s">
        <v>90</v>
      </c>
      <c r="B24" s="30" t="s">
        <v>93</v>
      </c>
      <c r="C24" s="29">
        <v>5</v>
      </c>
      <c r="D24" s="29">
        <f>D23+C24</f>
        <v>65</v>
      </c>
      <c r="E24" s="31">
        <f t="shared" si="3"/>
        <v>7.6923076923076927E-2</v>
      </c>
      <c r="F24" s="31">
        <f t="shared" si="3"/>
        <v>1</v>
      </c>
    </row>
    <row r="25" spans="1:6" ht="14.7" thickBot="1" x14ac:dyDescent="0.6">
      <c r="A25" s="25"/>
      <c r="B25" s="25"/>
      <c r="C25" s="33">
        <f>SUM(C22:C24)</f>
        <v>65</v>
      </c>
      <c r="D25" s="24"/>
      <c r="E25" s="34">
        <f>SUM(E22:E24)</f>
        <v>1</v>
      </c>
      <c r="F25" s="24"/>
    </row>
  </sheetData>
  <sortState ref="B6:C9">
    <sortCondition descending="1" ref="C6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L-4</vt:lpstr>
      <vt:lpstr>L-5</vt:lpstr>
      <vt:lpstr>Pareto</vt:lpstr>
    </vt:vector>
  </TitlesOfParts>
  <Company>PT. SEMEN INDONESIA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MKharis</dc:creator>
  <cp:lastModifiedBy>Mochammad Kharis</cp:lastModifiedBy>
  <dcterms:created xsi:type="dcterms:W3CDTF">2017-05-09T10:59:27Z</dcterms:created>
  <dcterms:modified xsi:type="dcterms:W3CDTF">2017-07-27T06:36:30Z</dcterms:modified>
</cp:coreProperties>
</file>