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90" windowWidth="19395" windowHeight="10395"/>
  </bookViews>
  <sheets>
    <sheet name="TTLK rekom fix" sheetId="11" r:id="rId1"/>
    <sheet name="Tatalaksana draft 2020" sheetId="8" r:id="rId2"/>
    <sheet name="TTLK nilai" sheetId="10" r:id="rId3"/>
    <sheet name="Nilai Uji Kompetensi 2020" sheetId="9"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3" hidden="1">'Nilai Uji Kompetensi 2020'!$E$6:$E$61</definedName>
    <definedName name="_xlnm._FilterDatabase" localSheetId="1" hidden="1">'Tatalaksana draft 2020'!$A$3:$K$351</definedName>
    <definedName name="_xlnm._FilterDatabase" localSheetId="2" hidden="1">'TTLK nilai'!$A$3:$K$56</definedName>
    <definedName name="_xlnm._FilterDatabase" localSheetId="0" hidden="1">'TTLK rekom fix'!$A$3:$K$239</definedName>
    <definedName name="_xlnm.Print_Area" localSheetId="3">'Nilai Uji Kompetensi 2020'!$A$1:$E$71</definedName>
    <definedName name="_xlnm.Print_Area" localSheetId="1">'Tatalaksana draft 2020'!$A$3:$K$358</definedName>
    <definedName name="_xlnm.Print_Area" localSheetId="2">'TTLK nilai'!$A$1:$K$64</definedName>
    <definedName name="_xlnm.Print_Area" localSheetId="0">'TTLK rekom fix'!$A$1:$K$265</definedName>
    <definedName name="_xlnm.Print_Titles" localSheetId="3">'Nilai Uji Kompetensi 2020'!$4:$5</definedName>
    <definedName name="_xlnm.Print_Titles" localSheetId="1">'Tatalaksana draft 2020'!$3:$3</definedName>
    <definedName name="_xlnm.Print_Titles" localSheetId="2">'TTLK nilai'!$3:$3</definedName>
    <definedName name="_xlnm.Print_Titles" localSheetId="0">'TTLK rekom fix'!$3:$3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4" i="11" l="1"/>
  <c r="J264" i="11" s="1"/>
  <c r="I63" i="10"/>
  <c r="H63" i="10"/>
  <c r="G63" i="10"/>
  <c r="F63" i="10"/>
  <c r="E63" i="10"/>
  <c r="C63" i="10"/>
  <c r="G254" i="11"/>
  <c r="C11" i="11"/>
  <c r="D11" i="11" s="1"/>
  <c r="E11" i="11"/>
  <c r="F11" i="11"/>
  <c r="G11" i="11"/>
  <c r="H11" i="11"/>
  <c r="I11" i="11" l="1"/>
  <c r="J11" i="11" s="1"/>
  <c r="I83" i="11"/>
  <c r="D83" i="11"/>
  <c r="I213" i="11"/>
  <c r="D213" i="11"/>
  <c r="I208" i="11"/>
  <c r="D208" i="11"/>
  <c r="H203" i="11"/>
  <c r="G203" i="11"/>
  <c r="F203" i="11"/>
  <c r="E203" i="11"/>
  <c r="C203" i="11"/>
  <c r="D203" i="11" s="1"/>
  <c r="I198" i="11"/>
  <c r="D198" i="11"/>
  <c r="H193" i="11"/>
  <c r="G193" i="11"/>
  <c r="F193" i="11"/>
  <c r="E193" i="11"/>
  <c r="C193" i="11"/>
  <c r="D193" i="11" s="1"/>
  <c r="I189" i="11"/>
  <c r="D189" i="11"/>
  <c r="H184" i="11"/>
  <c r="G184" i="11"/>
  <c r="F184" i="11"/>
  <c r="E184" i="11"/>
  <c r="C184" i="11"/>
  <c r="D184" i="11" s="1"/>
  <c r="I179" i="11"/>
  <c r="D179" i="11"/>
  <c r="D51" i="10"/>
  <c r="I51" i="10"/>
  <c r="J51" i="10" s="1"/>
  <c r="I30" i="10"/>
  <c r="D30" i="10"/>
  <c r="J30" i="10" s="1"/>
  <c r="H31" i="10"/>
  <c r="G31" i="10"/>
  <c r="F31" i="10"/>
  <c r="E31" i="10"/>
  <c r="I31" i="10" s="1"/>
  <c r="D31" i="10"/>
  <c r="H122" i="11"/>
  <c r="G122" i="11"/>
  <c r="F122" i="11"/>
  <c r="E122" i="11"/>
  <c r="D122" i="11"/>
  <c r="I116" i="11"/>
  <c r="D116" i="11"/>
  <c r="H254" i="11"/>
  <c r="F254" i="11"/>
  <c r="E254" i="11"/>
  <c r="C254" i="11"/>
  <c r="D254" i="11" s="1"/>
  <c r="H249" i="11"/>
  <c r="G249" i="11"/>
  <c r="F249" i="11"/>
  <c r="E249" i="11"/>
  <c r="C249" i="11"/>
  <c r="D249" i="11" s="1"/>
  <c r="H244" i="11"/>
  <c r="G244" i="11"/>
  <c r="F244" i="11"/>
  <c r="E244" i="11"/>
  <c r="C244" i="11"/>
  <c r="D244" i="11" s="1"/>
  <c r="I239" i="11"/>
  <c r="D239" i="11"/>
  <c r="H234" i="11"/>
  <c r="G234" i="11"/>
  <c r="F234" i="11"/>
  <c r="E234" i="11"/>
  <c r="C234" i="11"/>
  <c r="D234" i="11" s="1"/>
  <c r="I229" i="11"/>
  <c r="D229" i="11"/>
  <c r="H223" i="11"/>
  <c r="G223" i="11"/>
  <c r="F223" i="11"/>
  <c r="E223" i="11"/>
  <c r="C223" i="11"/>
  <c r="D223" i="11" s="1"/>
  <c r="H218" i="11"/>
  <c r="G218" i="11"/>
  <c r="F218" i="11"/>
  <c r="E218" i="11"/>
  <c r="C218" i="11"/>
  <c r="D218" i="11" s="1"/>
  <c r="I174" i="11"/>
  <c r="D174" i="11"/>
  <c r="H170" i="11"/>
  <c r="G170" i="11"/>
  <c r="E170" i="11"/>
  <c r="D170" i="11"/>
  <c r="H165" i="11"/>
  <c r="G165" i="11"/>
  <c r="F165" i="11"/>
  <c r="E165" i="11"/>
  <c r="C165" i="11"/>
  <c r="D165" i="11" s="1"/>
  <c r="H161" i="11"/>
  <c r="G161" i="11"/>
  <c r="F161" i="11"/>
  <c r="E161" i="11"/>
  <c r="C161" i="11"/>
  <c r="D161" i="11" s="1"/>
  <c r="H157" i="11"/>
  <c r="G157" i="11"/>
  <c r="F157" i="11"/>
  <c r="E157" i="11"/>
  <c r="C157" i="11"/>
  <c r="D157" i="11" s="1"/>
  <c r="H152" i="11"/>
  <c r="G152" i="11"/>
  <c r="F152" i="11"/>
  <c r="E152" i="11"/>
  <c r="C152" i="11"/>
  <c r="D152" i="11" s="1"/>
  <c r="H147" i="11"/>
  <c r="G147" i="11"/>
  <c r="F147" i="11"/>
  <c r="E147" i="11"/>
  <c r="C147" i="11"/>
  <c r="D147" i="11" s="1"/>
  <c r="H142" i="11"/>
  <c r="G142" i="11"/>
  <c r="F142" i="11"/>
  <c r="E142" i="11"/>
  <c r="C142" i="11"/>
  <c r="D142" i="11" s="1"/>
  <c r="H137" i="11"/>
  <c r="G137" i="11"/>
  <c r="F137" i="11"/>
  <c r="E137" i="11"/>
  <c r="C137" i="11"/>
  <c r="D137" i="11" s="1"/>
  <c r="H134" i="11"/>
  <c r="G134" i="11"/>
  <c r="F134" i="11"/>
  <c r="E134" i="11"/>
  <c r="C134" i="11"/>
  <c r="D134" i="11" s="1"/>
  <c r="H129" i="11"/>
  <c r="I129" i="11" s="1"/>
  <c r="D129" i="11"/>
  <c r="H125" i="11"/>
  <c r="G125" i="11"/>
  <c r="E125" i="11"/>
  <c r="D125" i="11"/>
  <c r="I111" i="11"/>
  <c r="D111" i="11"/>
  <c r="I106" i="11"/>
  <c r="D106" i="11"/>
  <c r="I101" i="11"/>
  <c r="D101" i="11"/>
  <c r="I95" i="11"/>
  <c r="D95" i="11"/>
  <c r="H92" i="11"/>
  <c r="G92" i="11"/>
  <c r="F92" i="11"/>
  <c r="E92" i="11"/>
  <c r="C92" i="11"/>
  <c r="D92" i="11" s="1"/>
  <c r="I88" i="11"/>
  <c r="D88" i="11"/>
  <c r="H79" i="11"/>
  <c r="G79" i="11"/>
  <c r="F79" i="11"/>
  <c r="E79" i="11"/>
  <c r="C79" i="11"/>
  <c r="D79" i="11" s="1"/>
  <c r="I74" i="11"/>
  <c r="D74" i="11"/>
  <c r="E69" i="11"/>
  <c r="I69" i="11" s="1"/>
  <c r="D69" i="11"/>
  <c r="H65" i="11"/>
  <c r="G65" i="11"/>
  <c r="F65" i="11"/>
  <c r="E65" i="11"/>
  <c r="C65" i="11"/>
  <c r="D65" i="11" s="1"/>
  <c r="H61" i="11"/>
  <c r="G61" i="11"/>
  <c r="F61" i="11"/>
  <c r="E61" i="11"/>
  <c r="C61" i="11"/>
  <c r="D61" i="11" s="1"/>
  <c r="H55" i="11"/>
  <c r="G55" i="11"/>
  <c r="E55" i="11"/>
  <c r="D55" i="11"/>
  <c r="H52" i="11"/>
  <c r="G52" i="11"/>
  <c r="F52" i="11"/>
  <c r="E52" i="11"/>
  <c r="C52" i="11"/>
  <c r="D52" i="11" s="1"/>
  <c r="H47" i="11"/>
  <c r="G47" i="11"/>
  <c r="E47" i="11"/>
  <c r="D47" i="11"/>
  <c r="I42" i="11"/>
  <c r="D42" i="11"/>
  <c r="H39" i="11"/>
  <c r="G39" i="11"/>
  <c r="E39" i="11"/>
  <c r="D39" i="11"/>
  <c r="H35" i="11"/>
  <c r="G35" i="11"/>
  <c r="F35" i="11"/>
  <c r="E35" i="11"/>
  <c r="C35" i="11"/>
  <c r="D35" i="11" s="1"/>
  <c r="H31" i="11"/>
  <c r="G31" i="11"/>
  <c r="F31" i="11"/>
  <c r="E31" i="11"/>
  <c r="C31" i="11"/>
  <c r="D31" i="11" s="1"/>
  <c r="I26" i="11"/>
  <c r="D26" i="11"/>
  <c r="H22" i="11"/>
  <c r="G22" i="11"/>
  <c r="F22" i="11"/>
  <c r="E22" i="11"/>
  <c r="C22" i="11"/>
  <c r="D22" i="11" s="1"/>
  <c r="I19" i="11"/>
  <c r="D19" i="11"/>
  <c r="H15" i="11"/>
  <c r="E15" i="11"/>
  <c r="D15" i="11"/>
  <c r="I7" i="11"/>
  <c r="D7" i="11"/>
  <c r="H4" i="11"/>
  <c r="G4" i="11"/>
  <c r="F4" i="11"/>
  <c r="E4" i="11"/>
  <c r="C4" i="11"/>
  <c r="D4" i="11" s="1"/>
  <c r="J208" i="11" l="1"/>
  <c r="J7" i="11"/>
  <c r="J101" i="11"/>
  <c r="J83" i="11"/>
  <c r="J189" i="11"/>
  <c r="I165" i="11"/>
  <c r="J165" i="11" s="1"/>
  <c r="J95" i="11"/>
  <c r="J106" i="11"/>
  <c r="J116" i="11"/>
  <c r="J179" i="11"/>
  <c r="J19" i="11"/>
  <c r="J129" i="11"/>
  <c r="J174" i="11"/>
  <c r="I254" i="11"/>
  <c r="J254" i="11" s="1"/>
  <c r="I31" i="11"/>
  <c r="J31" i="11" s="1"/>
  <c r="J88" i="11"/>
  <c r="J69" i="11"/>
  <c r="J229" i="11"/>
  <c r="I203" i="11"/>
  <c r="J203" i="11" s="1"/>
  <c r="J213" i="11"/>
  <c r="I22" i="11"/>
  <c r="J22" i="11" s="1"/>
  <c r="J111" i="11"/>
  <c r="J239" i="11"/>
  <c r="J198" i="11"/>
  <c r="I65" i="11"/>
  <c r="J65" i="11" s="1"/>
  <c r="I55" i="11"/>
  <c r="J55" i="11" s="1"/>
  <c r="I137" i="11"/>
  <c r="J137" i="11" s="1"/>
  <c r="I157" i="11"/>
  <c r="J157" i="11" s="1"/>
  <c r="I170" i="11"/>
  <c r="J170" i="11" s="1"/>
  <c r="I234" i="11"/>
  <c r="J234" i="11" s="1"/>
  <c r="I244" i="11"/>
  <c r="J244" i="11" s="1"/>
  <c r="I147" i="11"/>
  <c r="J147" i="11" s="1"/>
  <c r="I218" i="11"/>
  <c r="J218" i="11" s="1"/>
  <c r="I35" i="11"/>
  <c r="J35" i="11" s="1"/>
  <c r="I47" i="11"/>
  <c r="J47" i="11" s="1"/>
  <c r="I92" i="11"/>
  <c r="J92" i="11" s="1"/>
  <c r="I134" i="11"/>
  <c r="J134" i="11" s="1"/>
  <c r="I142" i="11"/>
  <c r="J142" i="11" s="1"/>
  <c r="I152" i="11"/>
  <c r="J152" i="11" s="1"/>
  <c r="I161" i="11"/>
  <c r="J161" i="11" s="1"/>
  <c r="I223" i="11"/>
  <c r="J223" i="11" s="1"/>
  <c r="I122" i="11"/>
  <c r="J122" i="11" s="1"/>
  <c r="I184" i="11"/>
  <c r="J184" i="11" s="1"/>
  <c r="I193" i="11"/>
  <c r="J193" i="11" s="1"/>
  <c r="I52" i="11"/>
  <c r="J52" i="11" s="1"/>
  <c r="I4" i="11"/>
  <c r="J4" i="11" s="1"/>
  <c r="I15" i="11"/>
  <c r="J15" i="11" s="1"/>
  <c r="I39" i="11"/>
  <c r="J39" i="11" s="1"/>
  <c r="I61" i="11"/>
  <c r="J61" i="11" s="1"/>
  <c r="I79" i="11"/>
  <c r="J79" i="11" s="1"/>
  <c r="I125" i="11"/>
  <c r="J125" i="11" s="1"/>
  <c r="I249" i="11"/>
  <c r="J249" i="11" s="1"/>
  <c r="J42" i="11"/>
  <c r="J74" i="11"/>
  <c r="J26" i="11"/>
  <c r="J31" i="10"/>
  <c r="C53" i="10"/>
  <c r="G15" i="10"/>
  <c r="H72" i="8" l="1"/>
  <c r="H16" i="10" s="1"/>
  <c r="G72" i="8"/>
  <c r="G16" i="10" s="1"/>
  <c r="C72" i="8"/>
  <c r="C16" i="10" s="1"/>
  <c r="D16" i="10" s="1"/>
  <c r="D63" i="10"/>
  <c r="J63" i="10" s="1"/>
  <c r="H47" i="10"/>
  <c r="G47" i="10"/>
  <c r="F47" i="10"/>
  <c r="E47" i="10"/>
  <c r="C47" i="10"/>
  <c r="D47" i="10" s="1"/>
  <c r="H59" i="10"/>
  <c r="G59" i="10"/>
  <c r="F59" i="10"/>
  <c r="E59" i="10"/>
  <c r="C59" i="10"/>
  <c r="D59" i="10" s="1"/>
  <c r="H37" i="10"/>
  <c r="G37" i="10"/>
  <c r="F37" i="10"/>
  <c r="E37" i="10"/>
  <c r="C37" i="10"/>
  <c r="D37" i="10" s="1"/>
  <c r="I29" i="10"/>
  <c r="D29" i="10"/>
  <c r="H52" i="10"/>
  <c r="G52" i="10"/>
  <c r="F52" i="10"/>
  <c r="E52" i="10"/>
  <c r="C52" i="10"/>
  <c r="D52" i="10" s="1"/>
  <c r="I43" i="10"/>
  <c r="D43" i="10"/>
  <c r="H35" i="10"/>
  <c r="G35" i="10"/>
  <c r="F35" i="10"/>
  <c r="E35" i="10"/>
  <c r="C35" i="10"/>
  <c r="D35" i="10" s="1"/>
  <c r="I56" i="10"/>
  <c r="D56" i="10"/>
  <c r="H55" i="10"/>
  <c r="G55" i="10"/>
  <c r="F55" i="10"/>
  <c r="E55" i="10"/>
  <c r="C55" i="10"/>
  <c r="D55" i="10" s="1"/>
  <c r="H42" i="10"/>
  <c r="G42" i="10"/>
  <c r="E42" i="10"/>
  <c r="D42" i="10"/>
  <c r="H49" i="10"/>
  <c r="G49" i="10"/>
  <c r="F49" i="10"/>
  <c r="E49" i="10"/>
  <c r="C49" i="10"/>
  <c r="D49" i="10" s="1"/>
  <c r="H39" i="10"/>
  <c r="G39" i="10"/>
  <c r="F39" i="10"/>
  <c r="E39" i="10"/>
  <c r="C39" i="10"/>
  <c r="D39" i="10" s="1"/>
  <c r="I48" i="10"/>
  <c r="D48" i="10"/>
  <c r="H57" i="10"/>
  <c r="G57" i="10"/>
  <c r="F57" i="10"/>
  <c r="E57" i="10"/>
  <c r="C57" i="10"/>
  <c r="D57" i="10" s="1"/>
  <c r="H12" i="10"/>
  <c r="G12" i="10"/>
  <c r="F12" i="10"/>
  <c r="E12" i="10"/>
  <c r="C12" i="10"/>
  <c r="D12" i="10" s="1"/>
  <c r="H40" i="10"/>
  <c r="G40" i="10"/>
  <c r="F40" i="10"/>
  <c r="E40" i="10"/>
  <c r="C40" i="10"/>
  <c r="D40" i="10" s="1"/>
  <c r="I26" i="10"/>
  <c r="D26" i="10"/>
  <c r="I50" i="10"/>
  <c r="D50" i="10"/>
  <c r="I21" i="10"/>
  <c r="D21" i="10"/>
  <c r="I28" i="10"/>
  <c r="D28" i="10"/>
  <c r="I54" i="10"/>
  <c r="D54" i="10"/>
  <c r="H36" i="10"/>
  <c r="G36" i="10"/>
  <c r="F36" i="10"/>
  <c r="E36" i="10"/>
  <c r="C36" i="10"/>
  <c r="D36" i="10" s="1"/>
  <c r="H19" i="10"/>
  <c r="G19" i="10"/>
  <c r="F19" i="10"/>
  <c r="E19" i="10"/>
  <c r="C19" i="10"/>
  <c r="D19" i="10" s="1"/>
  <c r="I24" i="10"/>
  <c r="D24" i="10"/>
  <c r="I27" i="10"/>
  <c r="D27" i="10"/>
  <c r="I10" i="10"/>
  <c r="D10" i="10"/>
  <c r="H58" i="10"/>
  <c r="G58" i="10"/>
  <c r="F58" i="10"/>
  <c r="E58" i="10"/>
  <c r="C58" i="10"/>
  <c r="D58" i="10" s="1"/>
  <c r="I14" i="10"/>
  <c r="D14" i="10"/>
  <c r="H45" i="10"/>
  <c r="G45" i="10"/>
  <c r="F45" i="10"/>
  <c r="E45" i="10"/>
  <c r="C45" i="10"/>
  <c r="D45" i="10" s="1"/>
  <c r="H4" i="10"/>
  <c r="G4" i="10"/>
  <c r="F4" i="10"/>
  <c r="E4" i="10"/>
  <c r="C4" i="10"/>
  <c r="D4" i="10" s="1"/>
  <c r="H38" i="10"/>
  <c r="G38" i="10"/>
  <c r="F38" i="10"/>
  <c r="E38" i="10"/>
  <c r="C38" i="10"/>
  <c r="D38" i="10" s="1"/>
  <c r="H33" i="10"/>
  <c r="I33" i="10" s="1"/>
  <c r="D33" i="10"/>
  <c r="H18" i="10"/>
  <c r="G18" i="10"/>
  <c r="F18" i="10"/>
  <c r="E18" i="10"/>
  <c r="C18" i="10"/>
  <c r="D18" i="10" s="1"/>
  <c r="H53" i="10"/>
  <c r="G53" i="10"/>
  <c r="F53" i="10"/>
  <c r="E53" i="10"/>
  <c r="D53" i="10"/>
  <c r="E20" i="10"/>
  <c r="D20" i="10"/>
  <c r="H34" i="10"/>
  <c r="G34" i="10"/>
  <c r="F34" i="10"/>
  <c r="E34" i="10"/>
  <c r="C34" i="10"/>
  <c r="D34" i="10" s="1"/>
  <c r="H9" i="10"/>
  <c r="G9" i="10"/>
  <c r="F9" i="10"/>
  <c r="E9" i="10"/>
  <c r="C9" i="10"/>
  <c r="D9" i="10" s="1"/>
  <c r="H41" i="10"/>
  <c r="G41" i="10"/>
  <c r="F41" i="10"/>
  <c r="E41" i="10"/>
  <c r="C41" i="10"/>
  <c r="D41" i="10" s="1"/>
  <c r="H11" i="10"/>
  <c r="G11" i="10"/>
  <c r="F11" i="10"/>
  <c r="E11" i="10"/>
  <c r="C11" i="10"/>
  <c r="D11" i="10" s="1"/>
  <c r="I44" i="10"/>
  <c r="D44" i="10"/>
  <c r="H7" i="10"/>
  <c r="E7" i="10"/>
  <c r="D7" i="10"/>
  <c r="H17" i="10"/>
  <c r="G17" i="10"/>
  <c r="E17" i="10"/>
  <c r="D17" i="10"/>
  <c r="I46" i="10"/>
  <c r="D46" i="10"/>
  <c r="H15" i="10"/>
  <c r="E15" i="10"/>
  <c r="D15" i="10"/>
  <c r="H25" i="10"/>
  <c r="G25" i="10"/>
  <c r="F25" i="10"/>
  <c r="E25" i="10"/>
  <c r="C25" i="10"/>
  <c r="D25" i="10" s="1"/>
  <c r="I23" i="10"/>
  <c r="D23" i="10"/>
  <c r="H22" i="10"/>
  <c r="G22" i="10"/>
  <c r="F22" i="10"/>
  <c r="E22" i="10"/>
  <c r="C22" i="10"/>
  <c r="D22" i="10" s="1"/>
  <c r="H6" i="10"/>
  <c r="G6" i="10"/>
  <c r="F6" i="10"/>
  <c r="E6" i="10"/>
  <c r="C6" i="10"/>
  <c r="D6" i="10" s="1"/>
  <c r="I8" i="10"/>
  <c r="D8" i="10"/>
  <c r="H13" i="10"/>
  <c r="G13" i="10"/>
  <c r="E13" i="10"/>
  <c r="D13" i="10"/>
  <c r="H32" i="10"/>
  <c r="G32" i="10"/>
  <c r="E32" i="10"/>
  <c r="D32" i="10"/>
  <c r="D5" i="10"/>
  <c r="D382" i="8"/>
  <c r="J382" i="8" s="1"/>
  <c r="E62" i="9"/>
  <c r="H167" i="8"/>
  <c r="G167" i="8"/>
  <c r="E167" i="8"/>
  <c r="C167" i="8"/>
  <c r="H181" i="8"/>
  <c r="G181" i="8"/>
  <c r="E181" i="8"/>
  <c r="F181" i="8"/>
  <c r="F167" i="8"/>
  <c r="F72" i="8" l="1"/>
  <c r="F16" i="10" s="1"/>
  <c r="E72" i="8"/>
  <c r="E16" i="10" s="1"/>
  <c r="J27" i="10"/>
  <c r="J21" i="10"/>
  <c r="J26" i="10"/>
  <c r="I35" i="10"/>
  <c r="J35" i="10" s="1"/>
  <c r="J29" i="10"/>
  <c r="J10" i="10"/>
  <c r="J23" i="10"/>
  <c r="J33" i="10"/>
  <c r="J28" i="10"/>
  <c r="I4" i="10"/>
  <c r="J4" i="10" s="1"/>
  <c r="I57" i="10"/>
  <c r="J57" i="10" s="1"/>
  <c r="J48" i="10"/>
  <c r="I15" i="10"/>
  <c r="J15" i="10" s="1"/>
  <c r="J46" i="10"/>
  <c r="I39" i="10"/>
  <c r="J39" i="10" s="1"/>
  <c r="I49" i="10"/>
  <c r="J49" i="10" s="1"/>
  <c r="I13" i="10"/>
  <c r="J13" i="10" s="1"/>
  <c r="I6" i="10"/>
  <c r="J6" i="10" s="1"/>
  <c r="I25" i="10"/>
  <c r="J25" i="10" s="1"/>
  <c r="J44" i="10"/>
  <c r="I9" i="10"/>
  <c r="J9" i="10" s="1"/>
  <c r="I53" i="10"/>
  <c r="J53" i="10" s="1"/>
  <c r="J14" i="10"/>
  <c r="I19" i="10"/>
  <c r="J19" i="10" s="1"/>
  <c r="I36" i="10"/>
  <c r="J36" i="10" s="1"/>
  <c r="J54" i="10"/>
  <c r="I55" i="10"/>
  <c r="J55" i="10" s="1"/>
  <c r="J56" i="10"/>
  <c r="I7" i="10"/>
  <c r="J7" i="10" s="1"/>
  <c r="I41" i="10"/>
  <c r="J41" i="10" s="1"/>
  <c r="I12" i="10"/>
  <c r="J12" i="10" s="1"/>
  <c r="I52" i="10"/>
  <c r="J52" i="10" s="1"/>
  <c r="I37" i="10"/>
  <c r="J37" i="10" s="1"/>
  <c r="I47" i="10"/>
  <c r="J47" i="10" s="1"/>
  <c r="I32" i="10"/>
  <c r="J32" i="10" s="1"/>
  <c r="I22" i="10"/>
  <c r="J22" i="10" s="1"/>
  <c r="I17" i="10"/>
  <c r="J17" i="10" s="1"/>
  <c r="I11" i="10"/>
  <c r="J11" i="10" s="1"/>
  <c r="I20" i="10"/>
  <c r="J20" i="10" s="1"/>
  <c r="I18" i="10"/>
  <c r="J18" i="10" s="1"/>
  <c r="I38" i="10"/>
  <c r="J38" i="10" s="1"/>
  <c r="I45" i="10"/>
  <c r="J45" i="10" s="1"/>
  <c r="I58" i="10"/>
  <c r="J58" i="10" s="1"/>
  <c r="I40" i="10"/>
  <c r="J40" i="10" s="1"/>
  <c r="J8" i="10"/>
  <c r="I34" i="10"/>
  <c r="J34" i="10" s="1"/>
  <c r="J24" i="10"/>
  <c r="J50" i="10"/>
  <c r="I42" i="10"/>
  <c r="J42" i="10" s="1"/>
  <c r="J43" i="10"/>
  <c r="I59" i="10"/>
  <c r="J59" i="10" s="1"/>
  <c r="C181" i="8"/>
  <c r="H317" i="8"/>
  <c r="G317" i="8"/>
  <c r="E317" i="8"/>
  <c r="C317" i="8"/>
  <c r="H358" i="8"/>
  <c r="E358" i="8"/>
  <c r="C358" i="8"/>
  <c r="H374" i="8"/>
  <c r="G374" i="8"/>
  <c r="F374" i="8"/>
  <c r="E374" i="8"/>
  <c r="C374" i="8"/>
  <c r="H291" i="8"/>
  <c r="E291" i="8"/>
  <c r="C291" i="8"/>
  <c r="E159" i="8"/>
  <c r="C159" i="8"/>
  <c r="H365" i="8"/>
  <c r="E365" i="8"/>
  <c r="H159" i="8"/>
  <c r="G159" i="8"/>
  <c r="F159" i="8"/>
  <c r="G365" i="8"/>
  <c r="F365" i="8"/>
  <c r="C365" i="8"/>
  <c r="H304" i="8"/>
  <c r="G304" i="8"/>
  <c r="E304" i="8"/>
  <c r="C304" i="8"/>
  <c r="H130" i="8"/>
  <c r="F130" i="8"/>
  <c r="E130" i="8"/>
  <c r="F304" i="8"/>
  <c r="G291" i="8"/>
  <c r="F291" i="8"/>
  <c r="G358" i="8"/>
  <c r="F358" i="8"/>
  <c r="F317" i="8"/>
  <c r="I16" i="10" l="1"/>
  <c r="J16" i="10" s="1"/>
  <c r="I5" i="10"/>
  <c r="J5" i="10" s="1"/>
  <c r="G130" i="8"/>
  <c r="C130" i="8" l="1"/>
  <c r="H331" i="8"/>
  <c r="G331" i="8"/>
  <c r="E331" i="8"/>
  <c r="C331" i="8"/>
  <c r="E277" i="8"/>
  <c r="F331" i="8"/>
  <c r="H277" i="8"/>
  <c r="G277" i="8"/>
  <c r="F277" i="8"/>
  <c r="C277" i="8" l="1"/>
  <c r="E105" i="8"/>
  <c r="C105" i="8"/>
  <c r="E266" i="8" l="1"/>
  <c r="C266" i="8"/>
  <c r="E272" i="8"/>
  <c r="C272" i="8"/>
  <c r="E138" i="8"/>
  <c r="C138" i="8"/>
  <c r="G345" i="8"/>
  <c r="E345" i="8"/>
  <c r="C345" i="8"/>
  <c r="E31" i="8"/>
  <c r="C31" i="8"/>
  <c r="H272" i="8" l="1"/>
  <c r="G272" i="8"/>
  <c r="F272" i="8"/>
  <c r="H138" i="8"/>
  <c r="G138" i="8"/>
  <c r="F138" i="8"/>
  <c r="H345" i="8"/>
  <c r="F345" i="8"/>
  <c r="H31" i="8"/>
  <c r="G31" i="8"/>
  <c r="F31" i="8"/>
  <c r="H16" i="8" l="1"/>
  <c r="G16" i="8"/>
  <c r="E16" i="8"/>
  <c r="C16" i="8"/>
  <c r="E51" i="8"/>
  <c r="C51" i="8"/>
  <c r="C152" i="8"/>
  <c r="H222" i="8"/>
  <c r="G222" i="8"/>
  <c r="C222" i="8"/>
  <c r="E112" i="8"/>
  <c r="C112" i="8"/>
  <c r="F208" i="8"/>
  <c r="E208" i="8"/>
  <c r="C208" i="8"/>
  <c r="H118" i="8"/>
  <c r="F118" i="8"/>
  <c r="C118" i="8"/>
  <c r="H98" i="8"/>
  <c r="F98" i="8"/>
  <c r="E98" i="8"/>
  <c r="C98" i="8"/>
  <c r="G37" i="8"/>
  <c r="F37" i="8"/>
  <c r="E37" i="8"/>
  <c r="C37" i="8"/>
  <c r="E4" i="8"/>
  <c r="D291" i="8" l="1"/>
  <c r="I291" i="8"/>
  <c r="D374" i="8"/>
  <c r="I374" i="8"/>
  <c r="J291" i="8" l="1"/>
  <c r="J374" i="8"/>
  <c r="D98" i="8" l="1"/>
  <c r="D365" i="8" l="1"/>
  <c r="I358" i="8"/>
  <c r="D358" i="8"/>
  <c r="I351" i="8"/>
  <c r="D351" i="8"/>
  <c r="I345" i="8"/>
  <c r="D345" i="8"/>
  <c r="I338" i="8"/>
  <c r="D338" i="8"/>
  <c r="I331" i="8"/>
  <c r="D331" i="8"/>
  <c r="I324" i="8"/>
  <c r="D324" i="8"/>
  <c r="I317" i="8"/>
  <c r="D317" i="8"/>
  <c r="H311" i="8"/>
  <c r="G311" i="8"/>
  <c r="F311" i="8"/>
  <c r="E311" i="8"/>
  <c r="D311" i="8"/>
  <c r="I304" i="8"/>
  <c r="D304" i="8"/>
  <c r="I297" i="8"/>
  <c r="D297" i="8"/>
  <c r="I284" i="8"/>
  <c r="D284" i="8"/>
  <c r="I277" i="8"/>
  <c r="D277" i="8"/>
  <c r="I272" i="8"/>
  <c r="D272" i="8"/>
  <c r="D266" i="8"/>
  <c r="I258" i="8"/>
  <c r="D258" i="8"/>
  <c r="I251" i="8"/>
  <c r="D251" i="8"/>
  <c r="I243" i="8"/>
  <c r="D243" i="8"/>
  <c r="I236" i="8"/>
  <c r="D236" i="8"/>
  <c r="I229" i="8"/>
  <c r="D229" i="8"/>
  <c r="D222" i="8"/>
  <c r="I214" i="8"/>
  <c r="D214" i="8"/>
  <c r="D208" i="8"/>
  <c r="I202" i="8"/>
  <c r="D202" i="8"/>
  <c r="I195" i="8"/>
  <c r="D195" i="8"/>
  <c r="I188" i="8"/>
  <c r="D188" i="8"/>
  <c r="I181" i="8"/>
  <c r="D181" i="8"/>
  <c r="I174" i="8"/>
  <c r="D174" i="8"/>
  <c r="I167" i="8"/>
  <c r="D167" i="8"/>
  <c r="D159" i="8"/>
  <c r="D152" i="8"/>
  <c r="H145" i="8"/>
  <c r="I145" i="8" s="1"/>
  <c r="D145" i="8"/>
  <c r="I138" i="8"/>
  <c r="D138" i="8"/>
  <c r="I130" i="8"/>
  <c r="D130" i="8"/>
  <c r="H123" i="8"/>
  <c r="G123" i="8"/>
  <c r="F123" i="8"/>
  <c r="E123" i="8"/>
  <c r="D123" i="8"/>
  <c r="D118" i="8"/>
  <c r="D112" i="8"/>
  <c r="D105" i="8"/>
  <c r="I91" i="8"/>
  <c r="D91" i="8"/>
  <c r="H85" i="8"/>
  <c r="G85" i="8"/>
  <c r="F85" i="8"/>
  <c r="E85" i="8"/>
  <c r="D85" i="8"/>
  <c r="H77" i="8"/>
  <c r="G77" i="8"/>
  <c r="F77" i="8"/>
  <c r="E77" i="8"/>
  <c r="D77" i="8"/>
  <c r="I72" i="8"/>
  <c r="D72" i="8"/>
  <c r="I66" i="8"/>
  <c r="D66" i="8"/>
  <c r="H59" i="8"/>
  <c r="G59" i="8"/>
  <c r="F59" i="8"/>
  <c r="E59" i="8"/>
  <c r="D59" i="8"/>
  <c r="D51" i="8"/>
  <c r="I43" i="8"/>
  <c r="D43" i="8"/>
  <c r="H37" i="8"/>
  <c r="D37" i="8"/>
  <c r="I26" i="8"/>
  <c r="D26" i="8"/>
  <c r="H21" i="8"/>
  <c r="G21" i="8"/>
  <c r="F21" i="8"/>
  <c r="E21" i="8"/>
  <c r="D21" i="8"/>
  <c r="D16" i="8"/>
  <c r="H10" i="8"/>
  <c r="G10" i="8"/>
  <c r="F10" i="8"/>
  <c r="E10" i="8"/>
  <c r="D10" i="8"/>
  <c r="D4" i="8"/>
  <c r="I31" i="8"/>
  <c r="D31" i="8"/>
  <c r="J331" i="8" l="1"/>
  <c r="J345" i="8"/>
  <c r="J358" i="8"/>
  <c r="J251" i="8"/>
  <c r="J167" i="8"/>
  <c r="J195" i="8"/>
  <c r="J277" i="8"/>
  <c r="J66" i="8"/>
  <c r="J138" i="8"/>
  <c r="J229" i="8"/>
  <c r="J304" i="8"/>
  <c r="J145" i="8"/>
  <c r="J202" i="8"/>
  <c r="J214" i="8"/>
  <c r="J284" i="8"/>
  <c r="J297" i="8"/>
  <c r="I37" i="8"/>
  <c r="J37" i="8" s="1"/>
  <c r="J174" i="8"/>
  <c r="J243" i="8"/>
  <c r="J258" i="8"/>
  <c r="J324" i="8"/>
  <c r="J338" i="8"/>
  <c r="I21" i="8"/>
  <c r="J21" i="8" s="1"/>
  <c r="I311" i="8"/>
  <c r="J311" i="8" s="1"/>
  <c r="J31" i="8"/>
  <c r="J26" i="8"/>
  <c r="J181" i="8"/>
  <c r="J188" i="8"/>
  <c r="J317" i="8"/>
  <c r="J72" i="8"/>
  <c r="J91" i="8"/>
  <c r="J43" i="8"/>
  <c r="J236" i="8"/>
  <c r="J272" i="8"/>
  <c r="J351" i="8"/>
  <c r="I59" i="8"/>
  <c r="J59" i="8" s="1"/>
  <c r="J130" i="8"/>
  <c r="I159" i="8"/>
  <c r="J159" i="8" s="1"/>
  <c r="I77" i="8"/>
  <c r="J77" i="8" s="1"/>
  <c r="I85" i="8"/>
  <c r="J85" i="8" s="1"/>
  <c r="I10" i="8"/>
  <c r="J10" i="8" s="1"/>
  <c r="I123" i="8"/>
  <c r="J123" i="8" s="1"/>
  <c r="I365" i="8"/>
  <c r="J365" i="8" s="1"/>
  <c r="H208" i="8" l="1"/>
  <c r="F4" i="8" l="1"/>
  <c r="I4" i="8" s="1"/>
  <c r="J4" i="8" s="1"/>
  <c r="H112" i="8" l="1"/>
  <c r="G112" i="8"/>
  <c r="H51" i="8"/>
  <c r="G51" i="8"/>
  <c r="F51" i="8"/>
  <c r="G152" i="8"/>
  <c r="F152" i="8"/>
  <c r="E152" i="8"/>
  <c r="G118" i="8"/>
  <c r="E118" i="8"/>
  <c r="E222" i="8"/>
  <c r="G98" i="8"/>
  <c r="I98" i="8" s="1"/>
  <c r="J98" i="8" s="1"/>
  <c r="G208" i="8"/>
  <c r="I208" i="8" s="1"/>
  <c r="J208" i="8" s="1"/>
  <c r="I118" i="8" l="1"/>
  <c r="J118" i="8" s="1"/>
  <c r="F16" i="8"/>
  <c r="I16" i="8" s="1"/>
  <c r="J16" i="8" s="1"/>
  <c r="I51" i="8"/>
  <c r="J51" i="8" s="1"/>
  <c r="H152" i="8"/>
  <c r="I152" i="8" s="1"/>
  <c r="J152" i="8" s="1"/>
  <c r="F222" i="8"/>
  <c r="I222" i="8" s="1"/>
  <c r="J222" i="8" s="1"/>
  <c r="F112" i="8"/>
  <c r="I112" i="8" s="1"/>
  <c r="J112" i="8" s="1"/>
  <c r="H266" i="8"/>
  <c r="G266" i="8"/>
  <c r="F266" i="8"/>
  <c r="I266" i="8" l="1"/>
  <c r="J266" i="8" s="1"/>
  <c r="H105" i="8"/>
  <c r="G105" i="8"/>
  <c r="F105" i="8"/>
  <c r="I105" i="8" l="1"/>
  <c r="J105" i="8" s="1"/>
</calcChain>
</file>

<file path=xl/sharedStrings.xml><?xml version="1.0" encoding="utf-8"?>
<sst xmlns="http://schemas.openxmlformats.org/spreadsheetml/2006/main" count="1718" uniqueCount="316">
  <si>
    <t>NO</t>
  </si>
  <si>
    <t>NAMA PERANGKAT DAERAH</t>
  </si>
  <si>
    <t>PESERTA</t>
  </si>
  <si>
    <t>NILAI</t>
  </si>
  <si>
    <t>JABATAN</t>
  </si>
  <si>
    <t>NAMA</t>
  </si>
  <si>
    <t>DINAS PERTANIAN DAN KETAHANAN PANGAN</t>
  </si>
  <si>
    <t>Kasubag Perencana Dan Kepegawaian</t>
  </si>
  <si>
    <t>KECAMATAN MANGUHARJO</t>
  </si>
  <si>
    <t>DINAS LINGKUNGAN HIDUP</t>
  </si>
  <si>
    <t>Kasubag Umum dan Kepegawaian</t>
  </si>
  <si>
    <t>Kasubag Umum dan Keuangan</t>
  </si>
  <si>
    <t>Suhartini, SH</t>
  </si>
  <si>
    <t>BADAN PERENCANAAN PEMBANGUNAN DAERAH</t>
  </si>
  <si>
    <t>Samsuri, S.Sos</t>
  </si>
  <si>
    <t>RUMAH SAKIT UMUM DAERAH</t>
  </si>
  <si>
    <t>Aris Susi Y</t>
  </si>
  <si>
    <t>DINAS KOMUNIKASI DAN INFORMATIKA</t>
  </si>
  <si>
    <t>KELURAHAN BANJAREJO KECAMATAN TAMAN</t>
  </si>
  <si>
    <t>KELURAHAN KARTOHARJO KECAMATAN KARTOHARJO</t>
  </si>
  <si>
    <t>KELURAHAN KELUN KECAMATAN KARTOHARJO</t>
  </si>
  <si>
    <t>DINAS KEPENDUDUKAN DAN CATATAN SIPIL</t>
  </si>
  <si>
    <t>Abat Mulyono</t>
  </si>
  <si>
    <t>DINAS SOSIAL PP DAN PA</t>
  </si>
  <si>
    <t>DINAS PERDAGANGAN</t>
  </si>
  <si>
    <t>Kasi Pemerintahan</t>
  </si>
  <si>
    <t>KELURAHAN KANIGORO KECAMATAN KARTOHARJO</t>
  </si>
  <si>
    <t xml:space="preserve">DINAS TENAGA KERJA </t>
  </si>
  <si>
    <t>DINAS PEKERJAAN UMUM DAN TATA RUANG</t>
  </si>
  <si>
    <t>Setiyarso</t>
  </si>
  <si>
    <t>Bagus Wiyono</t>
  </si>
  <si>
    <t>Kasubag TU dan Keuangan</t>
  </si>
  <si>
    <t>BAGIAN UMUM SEKRETARIAT DAERAH</t>
  </si>
  <si>
    <t>KECAMATAN KARTOHARJO</t>
  </si>
  <si>
    <t>Triyono</t>
  </si>
  <si>
    <t xml:space="preserve">Kasubag Umum </t>
  </si>
  <si>
    <t>Purwanto</t>
  </si>
  <si>
    <t>Nurhidayati</t>
  </si>
  <si>
    <t xml:space="preserve">BADAN PENGELOLAAN KEUANGAN DAN ASET DAERAH </t>
  </si>
  <si>
    <t>Harto</t>
  </si>
  <si>
    <t>BPBD</t>
  </si>
  <si>
    <t xml:space="preserve">Sekretaris </t>
  </si>
  <si>
    <t>KELURAHAN NGEGONG KECAMATAN MANGUHARJO</t>
  </si>
  <si>
    <t>SATUAN POLISI PAMONG PRAJA</t>
  </si>
  <si>
    <t>Harini</t>
  </si>
  <si>
    <t>DINAS KESEHATAN DAN KB</t>
  </si>
  <si>
    <t>Yuni Hendrawati</t>
  </si>
  <si>
    <t xml:space="preserve">KECAMATAN TAMAN </t>
  </si>
  <si>
    <t>INSPEKTORAT</t>
  </si>
  <si>
    <t xml:space="preserve">DINAS PERUMAHAN DAN KAWASAN PERMUKIMAN </t>
  </si>
  <si>
    <t>DINAS KEBUDAYAAN, PARIWISATA, PEMUDA DAN OLAHRAGA</t>
  </si>
  <si>
    <t>Marsiti</t>
  </si>
  <si>
    <t>BADAN PENDAPATAN DAERAH</t>
  </si>
  <si>
    <t>SEKRETARIAT DPRD</t>
  </si>
  <si>
    <t>BADAN KEPEGAWAIAN DAERAH</t>
  </si>
  <si>
    <t xml:space="preserve">DINAS PENDIDIKAN </t>
  </si>
  <si>
    <t>Sukesi</t>
  </si>
  <si>
    <t>Margijati, S.Sos</t>
  </si>
  <si>
    <t>DINAS PENANAMAN MODAL PELAYANAN TERPADU SATU PINTU KOPERASI DAN USAHA MIKRO</t>
  </si>
  <si>
    <t xml:space="preserve">DINAS PERHUBUNGAN </t>
  </si>
  <si>
    <t>a.n. WALIKOTA  MADIUN</t>
  </si>
  <si>
    <t>SEKRETARIS DAERAH,</t>
  </si>
  <si>
    <t xml:space="preserve">RUSDIYANTO,SH,M.Hum </t>
  </si>
  <si>
    <t>BADAN KESATUAN BANGSA DAN POLITIK</t>
  </si>
  <si>
    <t>KELURAHAN PANGONGANGAN KECAMATAN MANGUHARJO</t>
  </si>
  <si>
    <t>Kukuh Garjito</t>
  </si>
  <si>
    <t>Sekretaris</t>
  </si>
  <si>
    <t>KELURAHAN TAWANGREJO KECAMATAN KARTOHARJO</t>
  </si>
  <si>
    <t xml:space="preserve">KELURAHAN SOGATEN KECAMATAN MANGUHARJO </t>
  </si>
  <si>
    <t>KELURAHAN NAMBANGAN LOR KECAMATAN MANGUHARJO</t>
  </si>
  <si>
    <t xml:space="preserve">KELURAHAN KEJURON KECAMATAN TAMAN </t>
  </si>
  <si>
    <t>KELURAHAN NAMBANGAN KIDUL KECAMATAN MANGUHARJO</t>
  </si>
  <si>
    <t>KELURAHAN REJOMULYO KECAMATAN KARTOHARJO</t>
  </si>
  <si>
    <t>KELURAHAN MANISREJO KECAMATAN TAMAN</t>
  </si>
  <si>
    <t xml:space="preserve">KELURAHAN PATIHAN KECAMATAN MANGUHARJO </t>
  </si>
  <si>
    <t>KELURAHAN TAMAN KECAMATAN TAMAN</t>
  </si>
  <si>
    <t>KELURAHAN SUKOSARI KECAMATAN KARTOHARJO</t>
  </si>
  <si>
    <t>KELURAHAN KLEGEN KECAMATAN KARTOHARJO</t>
  </si>
  <si>
    <t>KELURAHAN MANGUHARJO KECAMATAN MANGUHARJO</t>
  </si>
  <si>
    <t>KELURAHAN PILANGBANGO KECAMATAN KARTOHARJO</t>
  </si>
  <si>
    <t>KELURAHAN JOSENAN KECAMATAN TAMAN</t>
  </si>
  <si>
    <t>KELURAHAN MOJOREJO KECAMATAN TAMAN</t>
  </si>
  <si>
    <t>KELURAHAN PANDEAN KECAMATAN TAMAN</t>
  </si>
  <si>
    <t>KELURAHAN WINONGO KECAMATAN MANGUHARJO</t>
  </si>
  <si>
    <t>KELURAHAN MADIUN LOR KECAMATAN MANGUHARJO</t>
  </si>
  <si>
    <t xml:space="preserve"> </t>
  </si>
  <si>
    <t>KELURAHAN KUNCEN KECAMATAN TAMAN</t>
  </si>
  <si>
    <t>KELURAHAN DEMANGAN KECAMATAN TAMAN</t>
  </si>
  <si>
    <t>No</t>
  </si>
  <si>
    <t>Nama Perangkat Daerah</t>
  </si>
  <si>
    <t>Nilai Peserta Uji Kompetensi Ketatalaksanaan</t>
  </si>
  <si>
    <t>Nilai Hasil Uji Kompetensi x 40%</t>
  </si>
  <si>
    <t>SOP</t>
  </si>
  <si>
    <t>Tata Naskah Dinas</t>
  </si>
  <si>
    <t>Pakaian Dinas</t>
  </si>
  <si>
    <t>Hari dan Jam Kerja</t>
  </si>
  <si>
    <t>Nilai Penilaian Lapangan x 60%</t>
  </si>
  <si>
    <t>Jumlah Nilai</t>
  </si>
  <si>
    <t>Ket</t>
  </si>
  <si>
    <t>Inspektorat</t>
  </si>
  <si>
    <t>Baik</t>
  </si>
  <si>
    <t>Dinas Lingkungan Hidup</t>
  </si>
  <si>
    <t>Sedang/Cukup</t>
  </si>
  <si>
    <t>Badan Pendapatan Daerah</t>
  </si>
  <si>
    <t>Satuan Polisi Pamong Praja</t>
  </si>
  <si>
    <t>KELURAHAN ORO-ORO OMBO KECAMATAN KARTOHARJO</t>
  </si>
  <si>
    <t>Rizki Mukti Arum, SE</t>
  </si>
  <si>
    <t>Kepala Kesekretariatan</t>
  </si>
  <si>
    <t xml:space="preserve">Rahayu Trilulus. W. </t>
  </si>
  <si>
    <t>Kasi Trantib dan Pembangunan</t>
  </si>
  <si>
    <t>Siti Nurzanah</t>
  </si>
  <si>
    <t>Soh Sumardi</t>
  </si>
  <si>
    <t>Dinas Kebudayaan, Pariwisata, Pemuda Dan Olahraga</t>
  </si>
  <si>
    <t xml:space="preserve">Kelurahan Sogaten Kecamatan Manguharjo </t>
  </si>
  <si>
    <t>Kelurahan Kanigoro Kecamatan Kartoharjo</t>
  </si>
  <si>
    <t xml:space="preserve">Dinas Perhubungan </t>
  </si>
  <si>
    <t>Badan Kesatuan Bangsa Dan Politik</t>
  </si>
  <si>
    <t xml:space="preserve">Dinas Pendidikan </t>
  </si>
  <si>
    <t>Badan Perencanaan Pembangunan Daerah</t>
  </si>
  <si>
    <t>Kecamatan Manguharjo</t>
  </si>
  <si>
    <t>Kelurahan Pangongangan Kecamatan Manguharjo</t>
  </si>
  <si>
    <t>Kelurahan Pandean Kecamatan Taman</t>
  </si>
  <si>
    <t>Kelurahan Nambangan Kidul Kecamatan Manguharjo</t>
  </si>
  <si>
    <t>Kelurahan Rejomulyo Kecamatan Kartoharjo</t>
  </si>
  <si>
    <t>Kelurahan Winongo Kecamatan Manguharjo</t>
  </si>
  <si>
    <t>Kelurahan Manisrejo Kecamatan Taman</t>
  </si>
  <si>
    <t>Kelurahan Ngegong Kecamatan Manguharjo</t>
  </si>
  <si>
    <t>Kelurahan Sukosari Kecamatan Kartoharjo</t>
  </si>
  <si>
    <t>Kelurahan Kuncen Kecamatan Taman</t>
  </si>
  <si>
    <t>Kelurahan Pilangbango Kecamatan Kartoharjo</t>
  </si>
  <si>
    <t>Kelurahan Banjarejo Kecamatan Taman</t>
  </si>
  <si>
    <t>Dinas Penanaman Modal Pelayanan Terpadu Satu Pintu Koperasi dan Usaha Mikro</t>
  </si>
  <si>
    <t>Pembina Utama Madya</t>
  </si>
  <si>
    <t>Rekomendasi Perbaikan</t>
  </si>
  <si>
    <t>Agar menyusun dan melengkapi SOP untuk seluruh uraian tugas dan fungsi terutama pada Subid Pengelolaan Balai Diklat</t>
  </si>
  <si>
    <t>Agar mengoptimalkan penataan kearsipan karena sarana prasarana kearsipan sudah tersedia namun belum dimanfaatkan sesuai fungsinya. Selain itu penataan arsip memakai odner tidak sesuai ketentuan pada Perwal No. 31 Tahun 2013</t>
  </si>
  <si>
    <t>Agar menyusun dan melengkapi SOP untuk seluruh uraian tugas dan fungsi terutama pada Seksi Kerjasama dan Pengembangan Kapasitas</t>
  </si>
  <si>
    <t xml:space="preserve">Agar dalam membuat naskah dinas sesuai dengan pedoman, karena masih terdapat format penulisan surat dinas yang belum sesuai Perwal No. 25 Tahun 2010 (terkait logo pemda berwarna dan hitam putih pada naskah dinas) </t>
  </si>
  <si>
    <t>Agar mengoptimalkan penataan kearsipan karena arsip aktif telah menggunakan filling kabinet namun belum memperhatikan tata kearsipan sesuai Perwal No. 31 Tahun 2013</t>
  </si>
  <si>
    <t>Agar menyusun dan melengkapi SOP untuk seluruh uraian tugas dan fungsi terutama pada Subag Dokumentasi Humas dan Protokol</t>
  </si>
  <si>
    <t xml:space="preserve">Agar dalam membuat naskah dinas sesuai dengan pedoman, karena masih terdapat format penulisan surat dinas yang belum sesuai Perwal No. 25 Tahun 2010 (terkait logo pemda berwarna dan hitam putih pada naskah dinas, penulisan "kepada" pada surat dinas) </t>
  </si>
  <si>
    <t>Sekretariat Daerah</t>
  </si>
  <si>
    <t>Agar dalam membuat naskah dinas sesuai dengan pedoman, karena masih terdapat format penulisan surat dinas yang belum sesuai Perwal No. 25 Tahun 2010 (kesalahan penulisan A.n. seharusnya a.n., penulisan nama jabatan seharusnya tidak boleh disingkat contoh: KESRA)</t>
  </si>
  <si>
    <t>Agar mengoptimalkan penataan kearsipan karena sarana prasarana kearsipan sudah tersedia namun belum dimanfaatkan sesuai fungsinya. Selain itu penataan arsip memakai odner tidak sesuai ketentuan pada Perwal No. 31 Tahun 2013 dan masih adanya kode kearsipan surat dinas yang belum sesuai.</t>
  </si>
  <si>
    <t>Agar menyusun dan melengkapi SOP untuk seluruh uraian tugas dan fungsi terutama pada Seksi Pemberdayaan Koperasi dan Seksi Pemberdayaan Usaha Mikro, Kecil dan Menengah</t>
  </si>
  <si>
    <t xml:space="preserve">Agar menyusun dan melengkapi SOP untuk seluruh uraian tugas dan fungsi terutama pada Seksi Pemberdayaan masyarakat </t>
  </si>
  <si>
    <t xml:space="preserve">Agar dalam membuat naskah dinas sesuai dengan pedoman, karena masih terdapat format penulisan surat dinas yang belum sesuai Perwal No. 25 Tahun 2010 (Penulisan Sekretaris harus kapital, surat ditujukan kepada Bagian Umum kurang tepat seharusnya kepada Sekda </t>
  </si>
  <si>
    <t>Agar menyusun dan melengkapi SOP untuk seluruh uraian tugas dan fungsi terutama pada Seksi Sarana Prasarana Lalu Lintas</t>
  </si>
  <si>
    <t>Agar dalam membuat naskah dinas sesuai dengan pedoman, karena masih terdapat format penulisan surat dinas yang belum sesuai Perwal No. 25 Tahun 2010 (terdapat penulisan format tujuan surat yang masih salah)</t>
  </si>
  <si>
    <t>Agar tertib penulisan pada Buku Agenda Surat Keluar (masih terdapat nomor yang kosong)</t>
  </si>
  <si>
    <t>Agar penataan arsip aktif di Filling Cabinet dilengkapi kode arsip</t>
  </si>
  <si>
    <t>Agar membuat keputusan Kepala Perangkat Daerah terkait pemakaian pakaian dinas tenaga upahan sesuai Perwal No. 32 Tahun 2017</t>
  </si>
  <si>
    <t xml:space="preserve">Agar menyusun dan melengkapi SOP untuk seluruh uraian tugas dan fungsi terutama pada Seksi Pengelolaan dan Pengembangan Teknologi Informasi Perpustakaan </t>
  </si>
  <si>
    <t>Agar dalam membuat naskah dinas sesuai dengan pedoman, karena masih terdapat format penulisan surat dinas yang belum sesuai Perwal No. 25 Tahun 2010 (tembusan seharusnya terletak di bawah NIP,  penulisan sdr. seharusnya lurus dengan kepada, seharusnya alamat surat ditujukan kepada Kepala Dinas Pendidikan bukan Kepala Sekolah, Paragraf tidak lurus, kop surat kurang center)</t>
  </si>
  <si>
    <t>Agar pembuatan naskah dinas memperhatikan kode kearsipan karena masih ada sebagian surat yang belum sesuai</t>
  </si>
  <si>
    <t>Agar dalam membuat naskah dinas sesuai dengan pedoman, karena masih terdapat format penulisan surat dinas yang belum sesuai Perwal No. 25 Tahun 2010 (ketentuan penggunaan lambang daerah kota Madiun berwarna dan hitam putih, penulisan tujuan surat tidak sejajar, penulisan a.n. tidak sesuai Tata Naskah, penulisan Sekretaris harus kapital)</t>
  </si>
  <si>
    <t>Agar melakukan pengawasan terhadap kepatuhan pegawai memakai pakaian dinas karena pada saat kunjungan evaluasi masih dijumpai pegawai yang tidak memakai atribut lengkap dan pakaian dinas dengan bahan selain yang diberikan Pemkot Madiun</t>
  </si>
  <si>
    <t>Agar dalam membuat naskah dinas sesuai dengan pedoman, karena masih terdapat format penulisan surat dinas yang belum sesuai Perwal No. 25 Tahun 2010 (masih terdapat penulisan format tidak sesuai tata naskah baik ukuran dan huruf tebal, penulisan a.n. tidak sesuai, penulisan kode arsip pada nomor surat tidak sesuai, penandatanganan surat kepada dinas seharusnya melalui Kecamatan)</t>
  </si>
  <si>
    <t>Agar mengoptimalkan penataan kearsipan karena sarana prasarana kearsipan sudah tersedia namun belum dimanfaatkan sesuai fungsinya, agar mempedomani Perwal No. 31 Tahun 2013</t>
  </si>
  <si>
    <t>Agar melakukan pengawasan terhadap kepatuhan pegawai memakai pakaian dinas karena pada saat kunjungan evaluasi masih dijumpai pegawai wanita pada hari selasa memakai PDH Batik dengan celana panjang, sedangkan menurut Perwal 32 Tahun 2017 yang boleh memakai celana panjang/rok panjang adalah wanita yang berhijab.</t>
  </si>
  <si>
    <t>Agar menyusun dan melengkapi SOP untuk seluruh uraian tugas dan fungsi terutama pada Sub Bidang Akuntansi</t>
  </si>
  <si>
    <t>Agar dalam membuat naskah dinas sesuai dengan pedoman, karena masih terdapat format penulisan surat dinas yang belum sesuai Perwal No. 25 Tahun 2010 (masih terdapat penulisan Surat yang ditujukan kepada Bagian seharusnya kepada Sekretaris Daerah melalui Kepala Bagian, penulisan An. Seharusnya a.n. )</t>
  </si>
  <si>
    <t>Agar dalam membuat naskah dinas sesuai dengan pedoman, karena masih terdapat format penulisan surat dinas yang belum sesuai Perwal No. 25 Tahun 2010 (masih terdapat penulisan Surat yang ditujukan kepada Bagian seharusnya kepada Sekretaris Daerah melalui Kepala Bagian, penulisan format kepada kurang sejajar, penulisan An. Seharusnya a.n. )</t>
  </si>
  <si>
    <t>Agar melakukan pembaruan penataan kearsipan dengan menggunakan indeks kearsipan sesuai dengan Perwal 31 Tahun 2013</t>
  </si>
  <si>
    <t>Agar melakukan pengawasan terhadap kepatuhan pegawai memakai pakaian dinas karena pada saat kunjungan evaluasi masih dijumpai pegawai yang tidak menggunakan atribut lengkap belum sesuai Perwal 32 Tahun 2017.</t>
  </si>
  <si>
    <t>Agar mengkoordinir Kelurahan untuk menyesuaikan Naskah Dinas sesuai dengan Perwal no. 25 Tahun 2010 dan melakukan monev berkelanjutan</t>
  </si>
  <si>
    <t>Agar menyusun dan melengkapi SOP untuk seluruh uraian tugas dan fungsi terutama pada Bidang Pertanian dan Perkebunan</t>
  </si>
  <si>
    <t>Agar dalam membuat naskah dinas sesuai dengan pedoman, karena masih terdapat format penulisan surat dinas yang belum sesuai Perwal No. 25 Tahun 2010 (masih terdapat penulisan Surat yang ditujukan kepada Dinas/Badan seharusnya melalui Kecamatan, penulisan tempat dan tanggal surat tidak pada tempatnya, penulisan An. Seharusnya a.n.)</t>
  </si>
  <si>
    <t>Agar melakukan pengawasan terhadap kepatuhan pegawai memakai pakaian dinas karena pada saat kunjungan evaluasi masih dijumpai 2 pegawai yang tidak menggunakan atribut lengkap belum sesuai Perwal 32 Tahun 2017.</t>
  </si>
  <si>
    <t>Agar membuat keputusan Lurah terkait pemakaian pakaian dinas tenaga upahan sesuai Perwal No. 32 Tahun 2017</t>
  </si>
  <si>
    <t>Agar memperhatikan nomor surat sesuai dengan Perwal No. 31 Tahun 2013, untuk penyimpanan arsip sebaiknya menggunakan filling cabinet yang dilengkapi map gantung serta tertulis indeks surat dan kategori surat</t>
  </si>
  <si>
    <t>Agar melakukan pengawasan terhadap kepatuhan pegawai memakai pakaian dinas karena pada saat kunjungan evaluasi masih dijumpai 2 pegawai yang tidak menggunakan atribut lengkap dan tidak menggunakan sepatu hitam sesuai Perwal 32 Tahun 2017.</t>
  </si>
  <si>
    <t>Agar menyusun dan melengkapi SOP untuk seluruh uraian tugas dan fungsi terutama pada Bidang PSDA</t>
  </si>
  <si>
    <t>Agar membuat keputusan Kepala Dinas terkait pemakaian pakaian dinas tenaga upahan sesuai Perwal nomor 32 Tahun 2017</t>
  </si>
  <si>
    <t>Agar melakukan pengawasan terhadap kepatuhan pegawai memakai pakaian dinas karena pada saat kunjungan evaluasi masih dijumpai pegawai yang tidak menggunakan atribut lengkap dan memakai jilbab belum sesuai Perwal 32 Tahun 2017.</t>
  </si>
  <si>
    <t>Agar melakukan pengawasan terhadap kepatuhan pegawai memakai pakaian dinas karena pada saat kunjungan evaluasi masih dijumpai pegawai yang tidak menggunakan atribut lengkap, memakai celana tidak sesuai dan tidak menggunakan sepatu hitam sesuai Perwal 32 Tahun 2017.</t>
  </si>
  <si>
    <t>Agar melakukan pengawasan terhadap kepatuhan pegawai memakai pakaian dinas karena pada saat kunjungan evaluasi masih dijumpai pegawai yang tidak menggunakan atribut lengkap dan tidak menggunakan sepatu hitam sesuai Perwal 32 Tahun 2017.</t>
  </si>
  <si>
    <t>Agar memperhatikan nomor surat sesuai dengan Perwal No. 31 Tahun 2013, untuk penyimpanan arsip sebaiknya tidak di odner menggunakan filling cabinet yang dilengkapi map gantung serta tertulis indeks surat dan kategori surat</t>
  </si>
  <si>
    <t>Agar dalam membuat naskah dinas sesuai dengan pedoman, karena masih terdapat format penulisan surat dinas yang belum sesuai Perwal No. 25 Tahun 2010 (masih terdapat penulisan Surat yang ditujukan kepada Dinas/Badan seharusnya melalui Kecamatan, penulisan An. Seharusnya a.n.)</t>
  </si>
  <si>
    <t>Agar dalam membuat naskah dinas sesuai dengan pedoman, karena masih terdapat format penulisan surat dinas yang belum sesuai Perwal No. 25 Tahun 2010 (masih terdapat penulisan Surat yang ditujukan kepada Dinas/Badan seharusnya melalui Kecamatan, penulisan kop surat seharusnya tahoma tebal)</t>
  </si>
  <si>
    <t>Agar penyimpanan tidak di odner, menggunakan filling cabinet yang dilengkapi map gantung serta tertulis indeks surat dan kategori surat sesuai dengan Perwal No. 31 Tahun 2013.</t>
  </si>
  <si>
    <t>Agar melakukan pengawasan terhadap kepatuhan pegawai memakai pakaian dinas karena pada saat kunjungan evaluasi masih dijumpai pegawai yang tidak menggunakan atribut lengkap dan menggunakan pakaian tidak sesuai Perwal 32 Tahun 2017.</t>
  </si>
  <si>
    <t>Agar dalam membuat naskah dinas sesuai dengan pedoman, karena masih terdapat format penulisan surat dinas yang belum sesuai Perwal No. 25 Tahun 2010 (masih terdapat penulisan Surat yang ditujukan kepada Dinas/Badan seharusnya melalui Kecamatan, logo pemkot tidak berwarna, penulisan An. Seharusnya a.n.)</t>
  </si>
  <si>
    <t>Agar dalam membuat naskah dinas sesuai dengan pedoman, karena masih terdapat format penulisan surat dinas yang belum sesuai Perwal No. 25 Tahun 2010 (masih terdapat Surat logo pemkot tidak boleh berwarna, penulisan An. Seharusnya a.n.)</t>
  </si>
  <si>
    <t>Agar dalam membuat naskah dinas sesuai dengan pedoman, karena masih terdapat format penulisan surat dinas yang belum sesuai Perwal No. 25 Tahun 2010 (masih terdapat penulisan Surat yang ditujukan kepada Dinas/Badan seharusnya melalui Kecamatan, huruf kop surat agar disamakan ukurannya, logo pemkot tidak berwarna, penulisan An. Seharusnya a.n.)</t>
  </si>
  <si>
    <t>Agar melakukan pengawasan terhadap kepatuhan pegawai memakai pakaian dinas karena pada saat kunjungan evaluasi masih dijumpai pegawai yang tidak menggunakan atribut lengkap dan tenaga upahan menggunakan pakaian dinas PNS tidak sesuai Perwal 32 Tahun 2017.</t>
  </si>
  <si>
    <t>Agar dalam membuat naskah dinas sesuai dengan pedoman, karena masih terdapat format penulisan surat dinas yang belum sesuai Perwal No. 25 Tahun 2010 (masih terdapat penulisan Surat yang ditujukan kepada Dinas/Badan seharusnya melalui Kecamatan, penulisan kepada agar disejajarkan, penulisan An. Seharusnya a.n.)</t>
  </si>
  <si>
    <t>Agar dalam membuat naskah dinas sesuai dengan pedoman, karena masih terdapat format penulisan surat dinas yang belum sesuai Perwal No. 25 Tahun 2010 (masih terdapat penulisan Surat yang ditujukan kepada Dinas/Badan seharusnya melalui Kecamatan, kop surat huruf agar disamakan, penulisan kepada agar disejajarkan, penulisan An. Seharusnya a.n.)</t>
  </si>
  <si>
    <t>Agar melakukan pengawasan terhadap kepatuhan pegawai memakai pakaian dinas karena pada saat kunjungan evaluasi masih dijumpai pegawai yang tidak menggunakan atribut lengkap dan PNS menggunakan jilbab tidak sesuai Perwal 32 Tahun 2017.</t>
  </si>
  <si>
    <t>Agar dalam membuat naskah dinas sesuai dengan pedoman, karena masih terdapat format penulisan surat dinas yang belum sesuai Perwal No. 25 Tahun 2010 (masih terdapat penulisan Surat yang ditujukan kepada Dinas/Badan seharusnya melalui Kecamatan, kop surat logo pemkot tidak berwarna, penulisan kepada agar disejajarkan)</t>
  </si>
  <si>
    <t>Agar melakukan pengawasan terhadap kepatuhan pegawai memakai pakaian dinas karena pada saat kunjungan evaluasi masih dijumpai pegawai yang tidak menggunakan atribut lengkap, tenaga upahan menggunakan pakaian dinas PNS dan PNS tidak berjilbab menggunakan celana sesuai Perwal 32 Tahun 2017.</t>
  </si>
  <si>
    <t>Agar melakukan pengawasan terhadap kepatuhan pegawai memakai pakaian dinas karena pada saat kunjungan evaluasi masih dijumpai pegawai yang tidak menggunakan atribut lengkap, PNS berjilbab tidak sesuai Perwal 32 Tahun 2017.</t>
  </si>
  <si>
    <t>Agar dalam membuat naskah dinas sesuai dengan pedoman, karena masih terdapat format penulisan surat dinas yang belum sesuai Perwal No. 25 Tahun 2010 (masih terdapat penulisan Surat yang ditujukan kepada Dinas/Badan seharusnya melalui Kecamatan, penulisan kepada agar disejajarkan, penulisan tempat tanggal surat agar ditulis di atas penerima surat, tempat penerima surat belum ditulis, penulisan An. Seharusnya a.n.)</t>
  </si>
  <si>
    <t>Agar mengoptimalkan penataan kearsipan karena sarana prasarana kearsipan sudah tersedia namun belum dimanfaatkan sesuai fungsinya, ditambahkan indeks surat dan kategori surat, penataan arsip memakai odner tidak sesuai ketentuan pada Perwal No. 31 Tahun 2013</t>
  </si>
  <si>
    <t>Agar melakukan pengawasan terhadap kepatuhan pegawai memakai pakaian dinas karena pada saat kunjungan evaluasi masih dijumpai pegawai yang tidak menggunakan atribut lengkap tidak sesuai Perwal 32 Tahun 2017.</t>
  </si>
  <si>
    <t>Badan Penanggulangan Bencana Daerah</t>
  </si>
  <si>
    <t>Agar dalam membuat naskah dinas sesuai dengan pedoman, karena masih terdapat format penulisan surat dinas yang belum sesuai Perwal No. 25 Tahun 2010 (masih terdapat penulisan Surat yang ditujukan kepada Instansi luar seharusnya melalui Sekretaris Daerah, penulisan kepada agar disejajarkan, tempat penerima surat belum ditulis, penulisan An. Seharusnya a.n.)</t>
  </si>
  <si>
    <t>Agar menyusun dan melengkapi SOP untuk seluruh uraian tugas dan fungsi terutama pada Seksi Pencegahan dan Kesiapsiagaan, Seksi Kedaruratan dan Logistik dan Seksi Rehabilitasi dan Rekonstruksi</t>
  </si>
  <si>
    <t>Agar dalam membuat naskah dinas sesuai dengan pedoman, karena masih terdapat format penulisan surat dinas yang belum sesuai Perwal No. 25 Tahun 2010 (masih terdapat penulisan Surat yang ditujukan kepada Badan Pendapatan Daerah seharusnya melalui Kecamatan, penulisan kepada agar disejajarkan, tempat penerima surat belum ditulis, penulisan An. Seharusnya a.n.)</t>
  </si>
  <si>
    <t>Dinas Kesehatan dan Keluarga Berencana</t>
  </si>
  <si>
    <t>Agar menyusun dan melengkapi SOP untuk seluruh uraian tugas dan fungsi terutama pada Seksi Pelayanan Kesehatan dan Seksi Farmasi dan Alat Kesehatan</t>
  </si>
  <si>
    <t>Agar dalam membuat naskah dinas sesuai dengan pedoman, karena masih terdapat format penulisan surat dinas yang belum sesuai Perwal No. 25 Tahun 2010 (masih terdapat penulisan Surat yang ditujukan kepada Instansi luar seharusnya melalui Sekretaris Daerah, tempat penerima surat belum ditulis, penulisan An. Seharusnya a.n.)</t>
  </si>
  <si>
    <t>Agar membuat keputusan Kepala Dinas terkait pemakaian pakaian dinas tenaga upahan/BLUD sesuai Perwal No. 32 Tahun 2017</t>
  </si>
  <si>
    <t>Agar dalam membuat naskah dinas sesuai dengan pedoman, karena masih terdapat format penulisan surat dinas yang belum sesuai Perwal No. 25 Tahun 2010 (masih terdapat penulisan Surat yang ditujukan kepada Badan Pendapatan Daerah seharusnya melalui Kecamatan, penulisan kepada agar disejajarkan, tempat penerima surat belum ditulis, penulisan A.n. Seharusnya a.n.)</t>
  </si>
  <si>
    <t>Agar dalam membuat naskah dinas sesuai dengan pedoman, karena masih terdapat format penulisan surat dinas yang belum sesuai Perwal No. 25 Tahun 2010 (masih terdapat penulisan Surat yang ditujukan kepada Badan Pendapatan Daerah seharusnya melalui Kecamatan, penulisan kepada agar disejajarkan, tempat penerima surat belum ditulis, penulisan A.n Seharusnya a.n.)</t>
  </si>
  <si>
    <t>Agar penataan arsip memakai filling cabinet tidak menggunakan odner, sebaiknya arsip disimpan dalam filling cabinet beserta indeks kearsipan dan kategori sesuai ketentuan pada Perwal No. 31 Tahun 2013</t>
  </si>
  <si>
    <t>Agar membuat keputusan Kepala Dinas terkait pemakaian pakaian dinas tenaga upahan sesuai Perwal No. 32 Tahun 2017</t>
  </si>
  <si>
    <t>Agar melakukan pengawasan terhadap kepatuhan pegawai memakai pakaian dinas karena pada saat kunjungan evaluasi masih dijumpai pegawai yang tidak menggunakan atribut lengkap dan jilbab tidak sesuai Perwal 32 Tahun 2017.</t>
  </si>
  <si>
    <t>Agar menyesuaikan penomoran surat dengan Perwal no. 31 Tahun 2013 tentang tata kearsipan</t>
  </si>
  <si>
    <t>Agar menyusun dan melengkapi SOP untuk seluruh uraian tugas dan fungsi terutama pada Seksi Sarana Promosi dan Industri</t>
  </si>
  <si>
    <t xml:space="preserve">Agar dalam membuat naskah dinas sesuai dengan pedoman, karena masih terdapat format penulisan surat dinas yang belum sesuai Perwal No. 25 Tahun 2010 (Penulisan Sekretaris harus kapital, surat ditujukan kepada Bagian Umum kurang tepat seharusnya kepada Sekretariat Daerah, surat yang ditujukan kepada Instansi luar harus melalui Sekretaris Daerah) </t>
  </si>
  <si>
    <t>Agar menyusun dan melengkapi SOP untuk seluruh uraian tugas dan fungsi terutama pada Seksi Pengelolaan Kepariwisataan dan Kasi Pemasaran Kapasitas Kepariwisataan</t>
  </si>
  <si>
    <t>Agar melakukan pengawasan terhadap kepatuhan pegawai memakai pakaian dinas karena pada saat kunjungan evaluasi masih dijumpai pegawai yang tidak menggunakan atribut lengkap sesuai Perwal 32 Tahun 2017.</t>
  </si>
  <si>
    <t>Agar menyusun dan melengkapi SOP untuk seluruh uraian tugas dan fungsi terutama pada Subbidang Pendataan dan Pendaftaran, Subbidang Penagihan non PBB, Subbidang Pelayanan dan Pemeriksaan</t>
  </si>
  <si>
    <t xml:space="preserve">Agar dalam membuat naskah dinas sesuai dengan pedoman, karena masih terdapat format penulisan surat dinas yang belum sesuai Perwal No. 25 Tahun 2010 (Penulisan surat ditujukan kepada Bagian Umum kurang tepat seharusnya kepada Sekretariat Daerah, surat yang ditujukan kepada Instansi luar harus melalui Sekretaris Daerah, penulisan A.n seharusnya a.n.) </t>
  </si>
  <si>
    <t>Agar dalam membuat naskah dinas sesuai dengan pedoman, karena masih terdapat format penulisan surat dinas yang belum sesuai Perwal No. 25 Tahun 2010 (Penulisan surat ditujukan kepada Bagian Umum kurang tepat seharusnya kepada Sekretariat Daerah, surat yang ditujukan kepada Badan/Dinas harus melalui Camat, penulisan A.n seharusnya a.n.)</t>
  </si>
  <si>
    <t>Agar melakukan pengawasan terhadap kepatuhan pegawai memakai pakaian dinas karena pada saat kunjungan evaluasi dijumpai pegawai Non PNS memakai seragam dinas PNS tidak sesuai Perwal 32 Tahun 2017.</t>
  </si>
  <si>
    <t>Agar dalam membuat naskah dinas sesuai dengan pedoman, karena masih terdapat format penulisan surat dinas yang belum sesuai Perwal No. 25 Tahun 2010 (Penulisan surat ditujukan kepada Badan/Dinas harus melalui Kecamatan,  penulisan A.n seharusnya a.n.)</t>
  </si>
  <si>
    <t>Agar melakukan pengawasan terhadap kepatuhan pegawai memakai pakaian dinas karena pada saat kunjungan evaluasi dijumpai pegawai tidak berjilbab memakai celana tidak sesuai Perwal 32 Tahun 2017.</t>
  </si>
  <si>
    <t>Agar menyusun dan melengkapi SOP untuk seluruh uraian tugas dan fungsi terutama pada Seksi Pemakaman</t>
  </si>
  <si>
    <t>Agar dalam membuat naskah dinas sesuai dengan pedoman, karena masih terdapat format penulisan surat dinas yang belum sesuai Perwal No. 25 Tahun 2010 (Penulisan surat ditujukan kepada Bagian Organisasi kurang tepat seharusnya kepada Sekretariat Daerah, surat yang ditujukan kepada Instansi luar harus melalui Sekretaris Daerah, penulisan A.n seharusnya a.n.)</t>
  </si>
  <si>
    <t xml:space="preserve">Agar mengoptimalkan penataan kearsipan karena sarana prasarana kearsipan sudah tersedia namun belum dimanfaatkan sesuai fungsinya, dengan dilengkapi indeks dan kategori surat, agar mempedomani Perwal No. 31 Tahun 2013 </t>
  </si>
  <si>
    <t>Agar dalam membuat naskah dinas sesuai dengan pedoman, karena masih terdapat format penulisan surat dinas yang belum sesuai Perwal No. 25 Tahun 2010 (Penulisan surat ditujukan kepada Bagian Organisasi kurang tepat seharusnya kepada Sekretariat Daerah, surat yang ditujukan kepada Badan/Dinas harus melalui Camat)</t>
  </si>
  <si>
    <t>Agar melakukan pengawasan terhadap kepatuhan pegawai memakai pakaian dinas karena pada saat kunjungan evaluasi masih dijumpai pegawai yang tidak menggunakan atribut lengkap dan pegawai yang bersepatu tidak hitam tidak sesuai Perwal 32 Tahun 2017.</t>
  </si>
  <si>
    <t>Agar mengoptimalkan penataan kearsipan karena sarana prasarana kearsipan sudah tersedia namun belum dimanfaatkan sesuai fungsinya, dengan dilengkapi indeks dan kategori surat, agar mempedomani Perwal No. 31 Tahun 2013</t>
  </si>
  <si>
    <t>Agar dalam membuat naskah dinas sesuai dengan pedoman, karena masih terdapat format penulisan surat dinas yang belum sesuai Perwal No. 25 Tahun 2010 (Penulisan surat ditujukan kepada Bagian Umum kurang tepat seharusnya kepada Sekretariat Daerah, surat yang ditujukan kepada Instansi luar harus melalui Sekretaris Daerah, penulisan A.n seharusnya a.n.)</t>
  </si>
  <si>
    <t>Agar mengoptimalkan penataan kearsipan karena sarana prasarana kearsipan sudah tersedia dan dimanfaatkan sesuai fungsinya, namun belum dilengkapi indeks dan kategori surat, agar mempedomani Perwal No. 31 Tahun 2013</t>
  </si>
  <si>
    <t>Agar dalam membuat naskah dinas sesuai dengan pedoman, karena masih terdapat format penulisan surat dinas yang belum sesuai Perwal No. 25 Tahun 2010 (Penulisan surat ditujukan kepada Bagian Umum kurang tepat seharusnya kepada Sekretariat Daerah, surat yang ditujukan kepada Instansi luar harus melalui Sekretaris Daerah, logo pemkot tidak berwarna, penulisan A.n seharusnya a.n.)</t>
  </si>
  <si>
    <t>Agar melakukan pengawasan terhadap kepatuhan pegawai memakai pakaian dinas karena pada saat kunjungan evaluasi masih dijumpai pegawai menggunakan sepatu tidak hitam tidak sesuai Perwal 32 Tahun 2017.</t>
  </si>
  <si>
    <t>Agar dalam membuat naskah dinas sesuai dengan pedoman, karena masih terdapat format penulisan surat dinas yang belum sesuai Perwal No. 25 Tahun 2010 (Penulisan surat ditujukan kepada Instansi luar harus melalui Sekretaris Daerah, penulisan Yth. seharusnya sejajar, penulisan A.n seharusnya a.n.)</t>
  </si>
  <si>
    <t>Agar dalam membuat naskah dinas sesuai dengan pedoman, karena masih terdapat format penulisan surat dinas yang belum sesuai Perwal No. 25 Tahun 2010 (Penulisan surat ditujukan kepada Instansi luar harus melalui Sekretaris Daerah, penulisan tanggal sejajar dengan kepada penulisan A.n seharusnya a.n.)</t>
  </si>
  <si>
    <t>Agar melakukan pengawasan terhadap kepatuhan pegawai memakai pakaian dinas karena pada saat kunjungan evaluasi masih dijumpai pegawai yang tidak menggunakan atribut lengkap sesuai Perwal 32 Tahun 2017 dan masih ada pejabat struktural yang tidak menggunakan pakaian dinas sesuai pembagian Pemerintah Kota Madiun.</t>
  </si>
  <si>
    <t>URAIAN</t>
  </si>
  <si>
    <t>RATA-RATA NILAI</t>
  </si>
  <si>
    <t>BAIK</t>
  </si>
  <si>
    <t>NIP. 19671213 199503 1 003</t>
  </si>
  <si>
    <t>Madiun,        Agustus 2020</t>
  </si>
  <si>
    <t>Sumarso, S.Sos</t>
  </si>
  <si>
    <t>Yoel Triono</t>
  </si>
  <si>
    <t>Sa'bani Hadi</t>
  </si>
  <si>
    <t>Kusyoni Ridwan</t>
  </si>
  <si>
    <t>Juniati</t>
  </si>
  <si>
    <t>Hetty Herawati</t>
  </si>
  <si>
    <t>Kariyono</t>
  </si>
  <si>
    <t>Sudarso</t>
  </si>
  <si>
    <t>Nanik Murdiantini, S.Sos</t>
  </si>
  <si>
    <t>Marsinah</t>
  </si>
  <si>
    <t>Sih Nuryani, SE</t>
  </si>
  <si>
    <t>Anik Puspita</t>
  </si>
  <si>
    <t>Hadi Suseno, S.Sos</t>
  </si>
  <si>
    <t>Ardi Indriawan</t>
  </si>
  <si>
    <t>Supadmi</t>
  </si>
  <si>
    <t>Ardika Berliansyah, ST</t>
  </si>
  <si>
    <t>Wagi, SH</t>
  </si>
  <si>
    <t>Endang Sri Hastuti</t>
  </si>
  <si>
    <t>DINAS PERPUSTAKAAN DAN KEARSIPAN</t>
  </si>
  <si>
    <t>Tutik Herlinawati, S.Sos</t>
  </si>
  <si>
    <t>Idha Wahyuningsih, SE</t>
  </si>
  <si>
    <t>Wenny SM</t>
  </si>
  <si>
    <t>Kasubag Keuangan</t>
  </si>
  <si>
    <t>Achmad Lutfi Prasetyo, S.ST</t>
  </si>
  <si>
    <t>Darwito</t>
  </si>
  <si>
    <t>Sri Rahayu, S.Sos</t>
  </si>
  <si>
    <t>Dyah Yuni Lestari</t>
  </si>
  <si>
    <t>Ika Kusumaningtyas</t>
  </si>
  <si>
    <t>Sri Wahyuningsih</t>
  </si>
  <si>
    <t>Suryoko</t>
  </si>
  <si>
    <t>Linda Widianingsih</t>
  </si>
  <si>
    <t>Sri Astuti</t>
  </si>
  <si>
    <t>Reh Tiyas Ratna Adji, A.Md</t>
  </si>
  <si>
    <t>Eva Anjarika Rahmawati, S.STP</t>
  </si>
  <si>
    <t>Asterini Sulanjari</t>
  </si>
  <si>
    <t>Retno Rahayu S.Sos</t>
  </si>
  <si>
    <t>Rina Purwandari</t>
  </si>
  <si>
    <t>Rosa Romansari</t>
  </si>
  <si>
    <t>Kasubag Kepegawaian</t>
  </si>
  <si>
    <t>HASIL UJI KOMPETENSI ADMINISTRASI KETATALAKSANAAN TAHUN 2020
DI LINGKUNGAN PEMERINTAH KOTA MADIUN</t>
  </si>
  <si>
    <t>LAPORAN HASIL EVALUASI TATALAKSANA PEMERINTAH KOTA MADIUN TAHUN 2020</t>
  </si>
  <si>
    <t>BADAN PENGELOLAAN KEUANGAN DAN ASET DAERAH</t>
  </si>
  <si>
    <t>Agar dalam penyusunan naskah dinas memperhatikan Peraturan Walikota 31 Tahun 2018 tentang Tata Kearsipan di Lingkungan Pemerintah Kota Madiun</t>
  </si>
  <si>
    <t>Agar tetap mempertahankan penataan kearsipan, sarana dan prasarana kearsipan serta mengoptimalkan penggunaan SIKD Kota Madiun</t>
  </si>
  <si>
    <t>Agar dalam membuat naskah dinas sesuai dengan pedoman, karena masih terdapat format penulisan surat dinas yang belum sesuai Perwal No. 25 Tahun 2010 (format Kepada Yth masih belum sesuai)</t>
  </si>
  <si>
    <t>DINAS KEPENDUDUKAN DAN PENCATATAN SIPIL</t>
  </si>
  <si>
    <t>DINAS TENAGA KERJA</t>
  </si>
  <si>
    <t>Agar dalam penyusunan naskah dinas tetap memperhatikan Peraturan Walikota 31 Tahun 2018 tentang Tata Kearsipan di Lingkungan Pemerintah Kota Madiun</t>
  </si>
  <si>
    <t>Agar tertib penulisan pada Buku Agenda Surat Keluar serta mengoptimalkan penggunaan aplikasi SIKD</t>
  </si>
  <si>
    <t>DINAS SOSIAL, PEMBERDAYAAN PEREMPUAN DAN PERLINDUNGAN ANAK</t>
  </si>
  <si>
    <t>Agar mempertahankan pengawasan kepatuhan pegawai memakai pakaian dinas sesuai Peraturan Walikota Madiun Nomor 32 Tahun 2017</t>
  </si>
  <si>
    <t xml:space="preserve">Agar mempertahankan kerapian dan ketertiban nota dinas sesuai dengan Peraturan Walikota Madiun Nomor 25 Tahun 2010 dan Perwal No. 31 Tahun 2013 </t>
  </si>
  <si>
    <t>Agar dalam membuat naskah dinas sesuai dengan pedoman, karena masih terdapat format penulisan surat dinas yang belum sesuai Perwal No. 25 Tahun 2010 (masih terdapat penulisan Surat yang ditujukan kepada Dinas/Badan seharusnya melalui Kecamatan, kop surat huruf agar disamakan, penulisan kepada agar disejajarkan, penulisan tempat tanggal surat agar ditulis di atas penerima surat)</t>
  </si>
  <si>
    <t>KELURAHAN PATIHAN KECAMATAN MANGUHARJO</t>
  </si>
  <si>
    <t>Agar dalam membuat naskah dinas sesuai dengan pedoman, karena masih terdapat format penulisan surat dinas yang belum sesuai Perwal No. 25 Tahun 2010 (masih terdapat penulisan Surat yang ditujukan kepada Dinas/Badan seharusnya melalui Kecamatan, logo pemkot tidak boleh berwarna, penulisan Kepada Yth belum sesuai Perwal)</t>
  </si>
  <si>
    <t>KECAMATAN TAMAN</t>
  </si>
  <si>
    <t>Agar dalam membuat naskah dinas sesuai dengan pedoman, karena masih terdapat format penulisan surat dinas yang belum sesuai Perwal No. 25 Tahun 2010 (Penulisan surat yang ditujukan kepada Instansi luar harus melalui Sekretaris Daerah, penulisan A.n seharusnya a.n.)</t>
  </si>
  <si>
    <t>Agar membuat Keputusan Camat terkait pemakaian pakaian dinas tenaga upahan sesuai Perwal No. 32 Tahun 2017</t>
  </si>
  <si>
    <t>Agar dalam membuat naskah dinas sesuai dengan pedoman, karena masih terdapat format penulisan surat dinas yang belum sesuai Perwal No. 25 Tahun 2010 (masih terdapat penulisan surat yang ditujukan kepada instansi luar dengan asmanan kepala dinas seharusnya melalui sekretaris daerah, penulisan format kepada kurang sejajar, penulisan An. Seharusnya a.n.)</t>
  </si>
  <si>
    <t>Agar mengoptimalkan penataan kearsipan karena sarana prasarana kearsipan sudah tersedia namun belum ditambahkan indeks surat dan nomor surat. Selain itu penataan arsip memakai odner tidak sesuai ketentuan pada Perwal No. 31 Tahun 2013</t>
  </si>
  <si>
    <t>DINAS PERUMAHAN DAN KAWASAN PERMUKIMAN</t>
  </si>
  <si>
    <t>Sangat baik</t>
  </si>
  <si>
    <t>KELURAHAN KEJURON KECAMATAN TAMAN</t>
  </si>
  <si>
    <t>Sedang/ Cukup</t>
  </si>
  <si>
    <t xml:space="preserve">Agar dalam membuat naskah dinas sesuai dengan pedoman, karena masih terdapat format penulisan surat dinas yang belum sesuai Perwal No. 25 Tahun 2010 (Penulisan surat ditujukan kepada Badan/Dinas harus melalui Kecamatan, kop surat untuk disesuaikan ukuran dan font huruf) serta dalam penulisan nomor surat harap untuk memperhatikan Perwal No. 31 Tahun 2013 </t>
  </si>
  <si>
    <t>Rata-Rata Nilai</t>
  </si>
  <si>
    <t>Badan Kepegawaian Daerah</t>
  </si>
  <si>
    <t>DINAS PERHUBUNGAN</t>
  </si>
  <si>
    <t>SEKRETARIAT DAERAH</t>
  </si>
  <si>
    <t>DINAS PENDIDIKAN</t>
  </si>
  <si>
    <t>DINAS KEBUDAYAAN, PARIWISATA, KEPEMUDAAN, DAN OLAHRAGA</t>
  </si>
  <si>
    <t>BADAN PERENCANAAN DAN PEMBANGUNAN DAERAH</t>
  </si>
  <si>
    <t>BADAN PENANGGULANGAN BENCANA DAERAH</t>
  </si>
  <si>
    <t>DINAS KESEHATAN DAN KELUARGA BERENCANA</t>
  </si>
  <si>
    <t>DINAS PENANAMAN MODAL, PTSP, KOPERASI DAN USAHA MIKRO</t>
  </si>
  <si>
    <t>KELURAHAN SOGATEN KECAMATAN MANGUHARJO</t>
  </si>
  <si>
    <t>Agar dalam penyusunan Naskah Dinas memperhatikan Peraturan Walikota 31 Tahun 2018 tentang Tata Kearsipan di Lingkungan Pemerintah Kota Madiun</t>
  </si>
  <si>
    <t>Agar membuat/menyalin keputusan Kepala Perangkat Daerah terkait pemakaian pakaian dinas tenaga upahan sesuai Perwal No. 32 Tahun 2017</t>
  </si>
  <si>
    <t>Agar dalam membuat naskah dinas sesuai dengan pedoman, karena masih terdapat format penulisan surat dinas yang belum sesuai Perwal No. 25 Tahun 2010 (kesalahan penulisan A.n. seharusnya a.n.)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</si>
</sst>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
      <scheme val="minor"/>
    </font>
    <font>
      <sz val="12"/>
      <color theme="1"/>
      <name val="Tahoma"/>
      <family val="2"/>
    </font>
    <font>
      <b/>
      <sz val="12"/>
      <color theme="1"/>
      <name val="Tahoma"/>
      <family val="2"/>
    </font>
    <font>
      <b/>
      <u/>
      <sz val="12"/>
      <color theme="1"/>
      <name val="Tahoma"/>
      <family val="2"/>
    </font>
    <font>
      <sz val="11"/>
      <color theme="1"/>
      <name val="Tahoma"/>
      <family val="2"/>
    </font>
    <font>
      <sz val="11"/>
      <color rgb="FF000000"/>
      <name val="Tahoma"/>
      <family val="2"/>
    </font>
    <font>
      <sz val="11"/>
      <color theme="1"/>
      <name val="Calibri"/>
      <family val="2"/>
      <scheme val="minor"/>
    </font>
    <font>
      <b/>
      <sz val="11"/>
      <color theme="1"/>
      <name val="Tahoma"/>
      <family val="2"/>
    </font>
    <font>
      <b/>
      <sz val="11"/>
      <color theme="1"/>
      <name val="Calibri"/>
      <family val="2"/>
      <charset val="1"/>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0"/>
  </cellStyleXfs>
  <cellXfs count="226">
    <xf numFmtId="0" fontId="0" fillId="0" borderId="0" xfId="0"/>
    <xf numFmtId="0" fontId="1" fillId="0" borderId="0" xfId="0" applyFont="1"/>
    <xf numFmtId="0" fontId="1" fillId="0" borderId="1" xfId="0" applyNumberFormat="1"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0" xfId="0" applyFont="1"/>
    <xf numFmtId="0" fontId="4" fillId="0" borderId="0" xfId="0" applyFont="1"/>
    <xf numFmtId="0" fontId="4" fillId="2" borderId="1" xfId="0" applyFont="1" applyFill="1" applyBorder="1" applyAlignment="1">
      <alignment horizontal="center" vertical="top"/>
    </xf>
    <xf numFmtId="0" fontId="4" fillId="2" borderId="6" xfId="0" applyFont="1" applyFill="1" applyBorder="1" applyAlignment="1">
      <alignment horizontal="center" vertical="top" wrapText="1"/>
    </xf>
    <xf numFmtId="0" fontId="4" fillId="2" borderId="6" xfId="0" applyFont="1" applyFill="1" applyBorder="1" applyAlignment="1">
      <alignment horizontal="center" vertical="top"/>
    </xf>
    <xf numFmtId="0" fontId="7" fillId="2" borderId="1" xfId="0" applyFont="1" applyFill="1" applyBorder="1" applyAlignment="1">
      <alignment horizontal="center" vertical="top"/>
    </xf>
    <xf numFmtId="0" fontId="7" fillId="0" borderId="0" xfId="0" applyFont="1"/>
    <xf numFmtId="0" fontId="4" fillId="2" borderId="17" xfId="0" applyFont="1" applyFill="1" applyBorder="1" applyAlignment="1">
      <alignment horizontal="left" vertical="top" wrapText="1"/>
    </xf>
    <xf numFmtId="0" fontId="7" fillId="0" borderId="18" xfId="0" applyFont="1" applyBorder="1" applyAlignment="1">
      <alignment horizontal="center" vertical="top"/>
    </xf>
    <xf numFmtId="0" fontId="7" fillId="0" borderId="19" xfId="0" applyFont="1" applyBorder="1" applyAlignment="1">
      <alignment horizontal="center" vertical="top"/>
    </xf>
    <xf numFmtId="0" fontId="7" fillId="0" borderId="19" xfId="0" applyFont="1" applyBorder="1" applyAlignment="1">
      <alignment horizontal="center" vertical="top" wrapText="1"/>
    </xf>
    <xf numFmtId="0" fontId="7" fillId="0" borderId="20" xfId="0" applyFont="1" applyBorder="1" applyAlignment="1">
      <alignment horizontal="center" vertical="top"/>
    </xf>
    <xf numFmtId="0" fontId="4" fillId="2" borderId="12" xfId="0" applyFont="1" applyFill="1" applyBorder="1" applyAlignment="1">
      <alignment horizontal="center" vertical="center" wrapText="1"/>
    </xf>
    <xf numFmtId="0" fontId="7"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0" borderId="0" xfId="0" applyFont="1" applyAlignment="1">
      <alignment vertical="center"/>
    </xf>
    <xf numFmtId="0" fontId="4" fillId="2" borderId="6"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vertical="top"/>
    </xf>
    <xf numFmtId="0" fontId="5" fillId="2" borderId="21" xfId="0" applyFont="1" applyFill="1" applyBorder="1" applyAlignment="1">
      <alignment horizontal="justify" vertical="top" wrapText="1"/>
    </xf>
    <xf numFmtId="0" fontId="4" fillId="2" borderId="21" xfId="0" applyFont="1" applyFill="1" applyBorder="1" applyAlignment="1">
      <alignment horizontal="left" vertical="top" wrapText="1"/>
    </xf>
    <xf numFmtId="0" fontId="4" fillId="2" borderId="21" xfId="0" applyFont="1" applyFill="1" applyBorder="1" applyAlignment="1">
      <alignment horizontal="justify" vertical="top" wrapText="1"/>
    </xf>
    <xf numFmtId="0" fontId="5" fillId="2" borderId="21" xfId="0" applyFont="1" applyFill="1" applyBorder="1" applyAlignment="1">
      <alignment horizontal="left" vertical="top" wrapText="1"/>
    </xf>
    <xf numFmtId="0" fontId="4" fillId="2" borderId="21" xfId="0" applyFont="1" applyFill="1" applyBorder="1" applyAlignment="1">
      <alignment horizontal="center" vertical="top" wrapText="1"/>
    </xf>
    <xf numFmtId="0" fontId="4" fillId="2" borderId="22" xfId="0" applyFont="1" applyFill="1" applyBorder="1" applyAlignment="1">
      <alignment horizontal="center" vertical="center"/>
    </xf>
    <xf numFmtId="0" fontId="4" fillId="0" borderId="0" xfId="0" applyFont="1" applyBorder="1" applyAlignment="1">
      <alignment horizontal="center" vertical="top"/>
    </xf>
    <xf numFmtId="0" fontId="5"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justify" vertical="top" wrapText="1"/>
    </xf>
    <xf numFmtId="0" fontId="4" fillId="2" borderId="4" xfId="0" applyFont="1" applyFill="1" applyBorder="1" applyAlignment="1">
      <alignment horizontal="left" vertical="top" wrapText="1"/>
    </xf>
    <xf numFmtId="0" fontId="4" fillId="2" borderId="4" xfId="0" applyFont="1" applyFill="1" applyBorder="1" applyAlignment="1">
      <alignment horizontal="justify" vertical="top" wrapText="1"/>
    </xf>
    <xf numFmtId="0" fontId="4" fillId="0" borderId="22" xfId="0" applyFont="1" applyBorder="1" applyAlignment="1">
      <alignment vertical="top"/>
    </xf>
    <xf numFmtId="0" fontId="5" fillId="2" borderId="0" xfId="0" applyFont="1" applyFill="1" applyBorder="1" applyAlignment="1">
      <alignment horizontal="justify" vertical="top" wrapText="1"/>
    </xf>
    <xf numFmtId="0" fontId="4" fillId="0" borderId="0" xfId="0" applyFont="1" applyBorder="1"/>
    <xf numFmtId="0" fontId="0" fillId="0" borderId="21" xfId="0" applyBorder="1" applyAlignment="1">
      <alignment horizontal="justify" vertical="top" wrapText="1"/>
    </xf>
    <xf numFmtId="0" fontId="4" fillId="0" borderId="22" xfId="0" applyFont="1" applyBorder="1" applyAlignment="1">
      <alignment horizontal="center" vertical="top"/>
    </xf>
    <xf numFmtId="0" fontId="4" fillId="2" borderId="1" xfId="0" applyFont="1" applyFill="1" applyBorder="1" applyAlignment="1">
      <alignment horizontal="center" vertical="top" wrapText="1"/>
    </xf>
    <xf numFmtId="0" fontId="7"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31" xfId="0" applyFont="1" applyBorder="1" applyAlignment="1">
      <alignment horizontal="center" vertical="top"/>
    </xf>
    <xf numFmtId="0" fontId="5" fillId="2" borderId="31" xfId="0" applyFont="1" applyFill="1" applyBorder="1" applyAlignment="1">
      <alignment horizontal="justify" vertical="top" wrapText="1"/>
    </xf>
    <xf numFmtId="0" fontId="4" fillId="2" borderId="31" xfId="0" applyFont="1" applyFill="1" applyBorder="1" applyAlignment="1">
      <alignment horizontal="left" vertical="top" wrapText="1"/>
    </xf>
    <xf numFmtId="0" fontId="4" fillId="2" borderId="31" xfId="0" applyFont="1" applyFill="1" applyBorder="1" applyAlignment="1">
      <alignment horizontal="justify" vertical="top" wrapText="1"/>
    </xf>
    <xf numFmtId="0" fontId="4" fillId="2" borderId="8" xfId="0" applyFont="1" applyFill="1" applyBorder="1" applyAlignment="1">
      <alignment horizontal="center" vertical="center"/>
    </xf>
    <xf numFmtId="0" fontId="4" fillId="2" borderId="32" xfId="0" applyFont="1" applyFill="1" applyBorder="1" applyAlignment="1">
      <alignment horizontal="center" vertical="center"/>
    </xf>
    <xf numFmtId="0" fontId="5" fillId="2" borderId="31" xfId="0" applyFont="1" applyFill="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center" vertical="top"/>
    </xf>
    <xf numFmtId="0" fontId="4" fillId="2" borderId="22" xfId="0" applyFont="1" applyFill="1" applyBorder="1" applyAlignment="1">
      <alignment horizontal="center" vertical="top"/>
    </xf>
    <xf numFmtId="0" fontId="0" fillId="0" borderId="0" xfId="0" applyBorder="1" applyAlignment="1">
      <alignment horizontal="justify" vertical="top" wrapText="1"/>
    </xf>
    <xf numFmtId="0" fontId="4" fillId="0" borderId="33" xfId="0" applyFont="1" applyBorder="1" applyAlignment="1">
      <alignment horizontal="center" vertical="top"/>
    </xf>
    <xf numFmtId="0" fontId="0" fillId="0" borderId="21" xfId="0" applyBorder="1" applyAlignment="1">
      <alignment vertical="top"/>
    </xf>
    <xf numFmtId="0" fontId="4" fillId="0" borderId="22" xfId="0" applyFont="1" applyBorder="1" applyAlignment="1">
      <alignment horizontal="center" vertical="top" wrapText="1"/>
    </xf>
    <xf numFmtId="0" fontId="4" fillId="0" borderId="22" xfId="0" applyFont="1" applyBorder="1" applyAlignment="1">
      <alignment vertical="top" wrapText="1"/>
    </xf>
    <xf numFmtId="0" fontId="0" fillId="0" borderId="21" xfId="0" applyBorder="1" applyAlignment="1">
      <alignment horizontal="center" vertical="top" wrapText="1"/>
    </xf>
    <xf numFmtId="0" fontId="0" fillId="0" borderId="31" xfId="0" applyBorder="1" applyAlignment="1">
      <alignment horizontal="justify" vertical="top" wrapText="1"/>
    </xf>
    <xf numFmtId="0" fontId="2" fillId="0" borderId="0" xfId="0" applyFont="1" applyAlignment="1">
      <alignment horizont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7" fillId="0" borderId="13" xfId="0" applyFont="1" applyBorder="1" applyAlignment="1">
      <alignment horizontal="center" vertical="center"/>
    </xf>
    <xf numFmtId="0" fontId="7" fillId="2" borderId="18" xfId="0" applyFont="1" applyFill="1" applyBorder="1" applyAlignment="1">
      <alignment horizontal="center" vertical="top"/>
    </xf>
    <xf numFmtId="0" fontId="7" fillId="2" borderId="19" xfId="0" applyFont="1" applyFill="1" applyBorder="1" applyAlignment="1">
      <alignment horizontal="center" vertical="top"/>
    </xf>
    <xf numFmtId="0" fontId="7" fillId="2" borderId="19" xfId="0" applyFont="1" applyFill="1" applyBorder="1" applyAlignment="1">
      <alignment horizontal="center" vertical="top" wrapText="1"/>
    </xf>
    <xf numFmtId="0" fontId="7" fillId="2" borderId="20" xfId="0" applyFont="1" applyFill="1" applyBorder="1" applyAlignment="1">
      <alignment horizontal="center" vertical="top"/>
    </xf>
    <xf numFmtId="0" fontId="4" fillId="2" borderId="25" xfId="0" applyFont="1" applyFill="1" applyBorder="1" applyAlignment="1">
      <alignment horizontal="center" vertical="top" wrapText="1"/>
    </xf>
    <xf numFmtId="0" fontId="1" fillId="0" borderId="0" xfId="0" applyNumberFormat="1" applyFont="1" applyBorder="1" applyAlignment="1">
      <alignment horizontal="center" vertical="top"/>
    </xf>
    <xf numFmtId="0" fontId="1" fillId="0" borderId="0" xfId="0" applyFont="1" applyBorder="1" applyAlignment="1">
      <alignment vertical="top" wrapText="1"/>
    </xf>
    <xf numFmtId="0" fontId="1" fillId="2" borderId="0" xfId="0" applyFont="1" applyFill="1" applyBorder="1" applyAlignment="1">
      <alignment horizontal="center" vertical="top" wrapText="1"/>
    </xf>
    <xf numFmtId="0" fontId="4" fillId="0" borderId="43" xfId="0" applyFont="1" applyBorder="1" applyAlignment="1">
      <alignment horizontal="center" vertical="top"/>
    </xf>
    <xf numFmtId="0" fontId="5" fillId="2" borderId="1" xfId="0" applyFont="1" applyFill="1" applyBorder="1" applyAlignment="1">
      <alignment horizontal="justify" vertical="top" wrapText="1"/>
    </xf>
    <xf numFmtId="0" fontId="7" fillId="0" borderId="13" xfId="0" applyFont="1" applyBorder="1" applyAlignment="1">
      <alignment horizontal="center" vertical="center"/>
    </xf>
    <xf numFmtId="0" fontId="4" fillId="2" borderId="1" xfId="0" applyFont="1" applyFill="1" applyBorder="1" applyAlignment="1">
      <alignment horizontal="center" vertical="top" wrapText="1"/>
    </xf>
    <xf numFmtId="0" fontId="7" fillId="0" borderId="23" xfId="0" applyFont="1" applyBorder="1" applyAlignment="1">
      <alignment horizontal="center" vertical="center"/>
    </xf>
    <xf numFmtId="0" fontId="4" fillId="0" borderId="23" xfId="0" applyFont="1" applyBorder="1" applyAlignment="1">
      <alignment horizontal="center" vertical="center"/>
    </xf>
    <xf numFmtId="0" fontId="7" fillId="0" borderId="24" xfId="0" applyFont="1" applyBorder="1" applyAlignment="1">
      <alignment horizontal="center" vertical="center"/>
    </xf>
    <xf numFmtId="0" fontId="5"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7" fillId="0" borderId="41" xfId="0" applyFont="1" applyBorder="1" applyAlignment="1">
      <alignment horizontal="center" vertical="top"/>
    </xf>
    <xf numFmtId="0" fontId="7" fillId="0" borderId="13" xfId="0" applyFont="1" applyBorder="1" applyAlignment="1">
      <alignment horizontal="center" vertical="top"/>
    </xf>
    <xf numFmtId="0" fontId="7" fillId="0" borderId="13" xfId="0" applyFont="1" applyBorder="1" applyAlignment="1">
      <alignment horizontal="center" vertical="top" wrapText="1"/>
    </xf>
    <xf numFmtId="0" fontId="7" fillId="0" borderId="14" xfId="0" applyFont="1" applyBorder="1" applyAlignment="1">
      <alignment horizontal="center" vertical="top"/>
    </xf>
    <xf numFmtId="0" fontId="4" fillId="0" borderId="42" xfId="0" applyFont="1" applyBorder="1" applyAlignment="1">
      <alignment horizontal="center" vertical="top"/>
    </xf>
    <xf numFmtId="0" fontId="5" fillId="2" borderId="23" xfId="0" applyFont="1" applyFill="1" applyBorder="1" applyAlignment="1">
      <alignment horizontal="justify" vertical="top" wrapText="1"/>
    </xf>
    <xf numFmtId="0" fontId="4" fillId="2" borderId="23" xfId="0" applyFont="1" applyFill="1" applyBorder="1" applyAlignment="1">
      <alignment horizontal="center" vertical="top"/>
    </xf>
    <xf numFmtId="0" fontId="7" fillId="2" borderId="23" xfId="0" applyFont="1" applyFill="1" applyBorder="1" applyAlignment="1">
      <alignment horizontal="center" vertical="top"/>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vertical="center"/>
    </xf>
    <xf numFmtId="0" fontId="4" fillId="0" borderId="22" xfId="0" applyFont="1" applyBorder="1" applyAlignment="1">
      <alignment vertical="center" wrapText="1"/>
    </xf>
    <xf numFmtId="0" fontId="4" fillId="0" borderId="24" xfId="0" applyFont="1" applyBorder="1" applyAlignment="1">
      <alignment horizontal="center" vertical="center"/>
    </xf>
    <xf numFmtId="0" fontId="4"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1" xfId="0" applyFont="1" applyFill="1" applyBorder="1" applyAlignment="1">
      <alignment horizontal="justify" vertical="center" wrapText="1"/>
    </xf>
    <xf numFmtId="0" fontId="2" fillId="0" borderId="0" xfId="0" applyFont="1" applyBorder="1" applyAlignment="1">
      <alignment horizontal="center"/>
    </xf>
    <xf numFmtId="0" fontId="7" fillId="0" borderId="0" xfId="0" applyFont="1" applyBorder="1" applyAlignment="1">
      <alignment horizontal="center"/>
    </xf>
    <xf numFmtId="0" fontId="7" fillId="0" borderId="41" xfId="0" applyFont="1" applyBorder="1" applyAlignment="1">
      <alignment horizontal="center" vertical="center"/>
    </xf>
    <xf numFmtId="0" fontId="7" fillId="0" borderId="13"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 xfId="0" applyFont="1" applyFill="1" applyBorder="1" applyAlignment="1">
      <alignment horizontal="justify" vertical="top" wrapText="1"/>
    </xf>
    <xf numFmtId="0" fontId="4" fillId="2" borderId="22" xfId="0" applyFont="1" applyFill="1" applyBorder="1" applyAlignment="1">
      <alignment horizontal="justify" vertical="top" wrapText="1"/>
    </xf>
    <xf numFmtId="0" fontId="4" fillId="2" borderId="23" xfId="0" applyFont="1" applyFill="1" applyBorder="1" applyAlignment="1">
      <alignment horizontal="justify" vertical="top" wrapText="1"/>
    </xf>
    <xf numFmtId="0" fontId="4" fillId="2" borderId="24" xfId="0" applyFont="1" applyFill="1" applyBorder="1" applyAlignment="1">
      <alignment horizontal="justify" vertical="top" wrapText="1"/>
    </xf>
    <xf numFmtId="0" fontId="4" fillId="2" borderId="9"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22" xfId="0" applyFont="1" applyFill="1" applyBorder="1" applyAlignment="1">
      <alignment horizontal="center" vertical="top" wrapText="1"/>
    </xf>
    <xf numFmtId="0" fontId="5" fillId="2" borderId="2"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2" borderId="17" xfId="0" applyFont="1" applyFill="1" applyBorder="1" applyAlignment="1">
      <alignment horizontal="justify" vertical="top" wrapText="1"/>
    </xf>
    <xf numFmtId="0" fontId="4" fillId="0" borderId="26"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2" borderId="5" xfId="0" applyFont="1" applyFill="1" applyBorder="1" applyAlignment="1">
      <alignment horizontal="justify" vertical="top" wrapText="1"/>
    </xf>
    <xf numFmtId="0" fontId="4" fillId="2" borderId="7" xfId="0" applyFont="1" applyFill="1" applyBorder="1" applyAlignment="1">
      <alignment horizontal="justify" vertical="top" wrapText="1"/>
    </xf>
    <xf numFmtId="0" fontId="4" fillId="2" borderId="27" xfId="0" applyFont="1" applyFill="1" applyBorder="1" applyAlignment="1">
      <alignment horizontal="justify" vertical="top" wrapText="1"/>
    </xf>
    <xf numFmtId="0" fontId="4" fillId="2" borderId="28" xfId="0" applyFont="1" applyFill="1" applyBorder="1" applyAlignment="1">
      <alignment horizontal="justify" vertical="top" wrapText="1"/>
    </xf>
    <xf numFmtId="0" fontId="4" fillId="2" borderId="29" xfId="0" applyFont="1" applyFill="1" applyBorder="1" applyAlignment="1">
      <alignment horizontal="justify" vertical="top" wrapText="1"/>
    </xf>
    <xf numFmtId="0" fontId="4" fillId="2" borderId="30" xfId="0" applyFont="1" applyFill="1" applyBorder="1" applyAlignment="1">
      <alignment horizontal="justify" vertical="top" wrapText="1"/>
    </xf>
    <xf numFmtId="0" fontId="4" fillId="2" borderId="2" xfId="0" applyFont="1" applyFill="1" applyBorder="1" applyAlignment="1">
      <alignment horizontal="justify" vertical="top" wrapText="1"/>
    </xf>
    <xf numFmtId="0" fontId="0" fillId="0" borderId="9" xfId="0" applyBorder="1" applyAlignment="1">
      <alignment horizontal="justify" vertical="top" wrapText="1"/>
    </xf>
    <xf numFmtId="0" fontId="0" fillId="0" borderId="17" xfId="0" applyBorder="1" applyAlignment="1">
      <alignment horizontal="justify" vertical="top" wrapText="1"/>
    </xf>
    <xf numFmtId="0" fontId="4" fillId="2" borderId="9" xfId="0" applyFont="1" applyFill="1" applyBorder="1" applyAlignment="1">
      <alignment horizontal="justify" vertical="top" wrapText="1"/>
    </xf>
    <xf numFmtId="0" fontId="4" fillId="2" borderId="17" xfId="0" applyFont="1" applyFill="1" applyBorder="1" applyAlignment="1">
      <alignment horizontal="justify" vertical="top" wrapText="1"/>
    </xf>
    <xf numFmtId="0" fontId="0" fillId="0" borderId="15" xfId="0" applyBorder="1" applyAlignment="1">
      <alignment horizontal="center" vertical="top"/>
    </xf>
    <xf numFmtId="0" fontId="0" fillId="0" borderId="16" xfId="0" applyBorder="1" applyAlignment="1">
      <alignment horizontal="center" vertical="top"/>
    </xf>
    <xf numFmtId="0" fontId="5" fillId="2" borderId="2"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7" xfId="0" applyFont="1" applyFill="1" applyBorder="1" applyAlignment="1">
      <alignment horizontal="left" vertical="top" wrapText="1"/>
    </xf>
    <xf numFmtId="0" fontId="4" fillId="0" borderId="26"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4" fillId="2" borderId="34" xfId="0" applyFont="1" applyFill="1" applyBorder="1" applyAlignment="1">
      <alignment horizontal="justify" vertical="top" wrapText="1"/>
    </xf>
    <xf numFmtId="0" fontId="4" fillId="2" borderId="35" xfId="0" applyFont="1" applyFill="1" applyBorder="1" applyAlignment="1">
      <alignment horizontal="justify" vertical="top" wrapText="1"/>
    </xf>
    <xf numFmtId="0" fontId="4" fillId="2" borderId="38" xfId="0" applyFont="1" applyFill="1" applyBorder="1" applyAlignment="1">
      <alignment horizontal="justify" vertical="top" wrapText="1"/>
    </xf>
    <xf numFmtId="0" fontId="4" fillId="2" borderId="36" xfId="0" applyFont="1" applyFill="1" applyBorder="1" applyAlignment="1">
      <alignment horizontal="justify" vertical="top" wrapText="1"/>
    </xf>
    <xf numFmtId="0" fontId="4" fillId="2" borderId="31" xfId="0" applyFont="1" applyFill="1" applyBorder="1" applyAlignment="1">
      <alignment horizontal="justify" vertical="top" wrapText="1"/>
    </xf>
    <xf numFmtId="0" fontId="4" fillId="2" borderId="37" xfId="0" applyFont="1" applyFill="1" applyBorder="1" applyAlignment="1">
      <alignment horizontal="justify" vertical="top" wrapText="1"/>
    </xf>
    <xf numFmtId="0" fontId="4" fillId="2" borderId="39" xfId="0" applyFont="1" applyFill="1" applyBorder="1" applyAlignment="1">
      <alignment horizontal="justify" vertical="top" wrapText="1"/>
    </xf>
    <xf numFmtId="0" fontId="4" fillId="2" borderId="21" xfId="0" applyFont="1" applyFill="1" applyBorder="1" applyAlignment="1">
      <alignment horizontal="justify" vertical="top" wrapText="1"/>
    </xf>
    <xf numFmtId="0" fontId="4" fillId="2" borderId="40" xfId="0" applyFont="1" applyFill="1" applyBorder="1" applyAlignment="1">
      <alignment horizontal="justify" vertical="top" wrapText="1"/>
    </xf>
    <xf numFmtId="0" fontId="4" fillId="2" borderId="33" xfId="0" applyFont="1" applyFill="1" applyBorder="1" applyAlignment="1">
      <alignment horizontal="justify" vertical="top" wrapText="1"/>
    </xf>
    <xf numFmtId="0" fontId="0" fillId="0" borderId="7" xfId="0" applyFont="1" applyBorder="1" applyAlignment="1">
      <alignment horizontal="justify" vertical="top" wrapText="1"/>
    </xf>
    <xf numFmtId="0" fontId="0" fillId="0" borderId="27" xfId="0" applyFont="1" applyBorder="1" applyAlignment="1">
      <alignment horizontal="justify" vertical="top" wrapText="1"/>
    </xf>
    <xf numFmtId="0" fontId="4" fillId="2" borderId="2"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0" borderId="10" xfId="0" applyFont="1" applyBorder="1" applyAlignment="1">
      <alignment horizontal="center" vertical="top"/>
    </xf>
    <xf numFmtId="0" fontId="4" fillId="2" borderId="10"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5" fillId="2" borderId="11" xfId="0" applyFont="1" applyFill="1" applyBorder="1" applyAlignment="1">
      <alignment horizontal="left" vertical="top" wrapText="1"/>
    </xf>
    <xf numFmtId="0" fontId="5" fillId="2" borderId="11" xfId="0" applyFont="1" applyFill="1" applyBorder="1" applyAlignment="1">
      <alignment horizontal="justify" vertical="top" wrapText="1"/>
    </xf>
    <xf numFmtId="0" fontId="0" fillId="0" borderId="17" xfId="0"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7" xfId="0" applyFont="1" applyFill="1" applyBorder="1" applyAlignment="1">
      <alignment horizontal="left" vertical="top" wrapText="1"/>
    </xf>
    <xf numFmtId="0" fontId="0" fillId="0" borderId="9" xfId="0" applyBorder="1" applyAlignment="1">
      <alignment vertical="top"/>
    </xf>
    <xf numFmtId="0" fontId="0" fillId="0" borderId="17" xfId="0" applyBorder="1" applyAlignment="1">
      <alignment vertical="top"/>
    </xf>
    <xf numFmtId="0" fontId="1" fillId="0" borderId="0" xfId="0" applyFont="1" applyAlignment="1">
      <alignment horizontal="center"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top"/>
    </xf>
    <xf numFmtId="0" fontId="8" fillId="0" borderId="3" xfId="0" applyFont="1" applyBorder="1"/>
    <xf numFmtId="0" fontId="2" fillId="0" borderId="0" xfId="0" applyFont="1" applyAlignment="1">
      <alignment horizontal="center"/>
    </xf>
    <xf numFmtId="0" fontId="3" fillId="0" borderId="0" xfId="0" applyFont="1" applyAlignment="1">
      <alignment horizont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5" fillId="2" borderId="3" xfId="0" applyFont="1" applyFill="1" applyBorder="1" applyAlignment="1">
      <alignment horizontal="left" vertical="top" wrapText="1"/>
    </xf>
    <xf numFmtId="0" fontId="4" fillId="0" borderId="47" xfId="0" applyFont="1" applyBorder="1" applyAlignment="1">
      <alignment horizontal="center" vertical="top"/>
    </xf>
    <xf numFmtId="0" fontId="4" fillId="0" borderId="35" xfId="0" applyFont="1" applyBorder="1" applyAlignment="1">
      <alignment horizontal="center" vertical="top"/>
    </xf>
    <xf numFmtId="0" fontId="4" fillId="0" borderId="0" xfId="0" applyFont="1" applyBorder="1" applyAlignment="1">
      <alignment horizontal="center" vertical="top"/>
    </xf>
    <xf numFmtId="0" fontId="4" fillId="0" borderId="21" xfId="0" applyFont="1" applyBorder="1" applyAlignment="1">
      <alignment horizontal="center" vertical="top"/>
    </xf>
    <xf numFmtId="0" fontId="4" fillId="2" borderId="50" xfId="0" applyFont="1" applyFill="1" applyBorder="1" applyAlignment="1">
      <alignment horizontal="justify" vertical="top" wrapText="1"/>
    </xf>
    <xf numFmtId="0" fontId="4" fillId="2" borderId="4" xfId="0" applyFont="1" applyFill="1" applyBorder="1" applyAlignment="1">
      <alignment horizontal="justify" vertical="top" wrapText="1"/>
    </xf>
    <xf numFmtId="0" fontId="4" fillId="2" borderId="51" xfId="0" applyFont="1" applyFill="1" applyBorder="1" applyAlignment="1">
      <alignment horizontal="justify" vertical="top" wrapText="1"/>
    </xf>
    <xf numFmtId="0" fontId="4" fillId="0" borderId="48" xfId="0" applyFont="1" applyBorder="1" applyAlignment="1">
      <alignment horizontal="center" vertical="top"/>
    </xf>
    <xf numFmtId="0" fontId="4" fillId="0" borderId="49" xfId="0" applyFont="1" applyBorder="1" applyAlignment="1">
      <alignment horizontal="center" vertical="top"/>
    </xf>
    <xf numFmtId="0" fontId="4" fillId="0" borderId="8" xfId="0" applyFont="1" applyBorder="1" applyAlignment="1">
      <alignment horizontal="center" vertical="top"/>
    </xf>
    <xf numFmtId="0" fontId="4" fillId="2" borderId="3" xfId="0" applyFont="1" applyFill="1" applyBorder="1" applyAlignment="1">
      <alignment horizontal="center" vertical="center" wrapText="1"/>
    </xf>
    <xf numFmtId="0" fontId="0" fillId="0" borderId="3" xfId="0" applyBorder="1" applyAlignment="1">
      <alignment horizontal="justify" vertical="top" wrapText="1"/>
    </xf>
    <xf numFmtId="0" fontId="4" fillId="2" borderId="3" xfId="0" applyFont="1" applyFill="1" applyBorder="1" applyAlignment="1">
      <alignment horizontal="center" vertical="top" wrapText="1"/>
    </xf>
    <xf numFmtId="0" fontId="7" fillId="2" borderId="3" xfId="0" applyFont="1" applyFill="1" applyBorder="1" applyAlignment="1">
      <alignment horizontal="center" vertical="top"/>
    </xf>
    <xf numFmtId="0" fontId="4" fillId="2" borderId="3" xfId="0" applyFont="1" applyFill="1" applyBorder="1" applyAlignment="1">
      <alignment horizontal="center" vertical="top"/>
    </xf>
    <xf numFmtId="0" fontId="0" fillId="0" borderId="3" xfId="0" applyBorder="1" applyAlignment="1">
      <alignment horizontal="left" vertical="top" wrapText="1"/>
    </xf>
    <xf numFmtId="0" fontId="4" fillId="2" borderId="3" xfId="0" applyFont="1" applyFill="1" applyBorder="1" applyAlignment="1">
      <alignment horizontal="left" vertical="top" wrapText="1"/>
    </xf>
    <xf numFmtId="0" fontId="4" fillId="0" borderId="32" xfId="0" applyFont="1" applyBorder="1" applyAlignment="1">
      <alignment horizontal="center" vertical="center"/>
    </xf>
    <xf numFmtId="0" fontId="4" fillId="2" borderId="3" xfId="0" applyFont="1" applyFill="1" applyBorder="1" applyAlignment="1">
      <alignment horizontal="justify" vertical="top" wrapText="1"/>
    </xf>
    <xf numFmtId="0" fontId="4" fillId="0" borderId="32" xfId="0" applyFont="1" applyBorder="1" applyAlignment="1">
      <alignment vertical="center" wrapText="1"/>
    </xf>
    <xf numFmtId="0" fontId="5" fillId="2" borderId="2" xfId="0" applyFont="1" applyFill="1" applyBorder="1" applyAlignment="1">
      <alignment vertical="top" wrapText="1"/>
    </xf>
    <xf numFmtId="0" fontId="5" fillId="2" borderId="9" xfId="0" applyFont="1" applyFill="1" applyBorder="1" applyAlignment="1">
      <alignment vertical="top" wrapText="1"/>
    </xf>
    <xf numFmtId="0" fontId="5" fillId="2" borderId="3" xfId="0" applyFont="1" applyFill="1" applyBorder="1" applyAlignment="1">
      <alignment vertical="top" wrapText="1"/>
    </xf>
    <xf numFmtId="0" fontId="4" fillId="0" borderId="32" xfId="0" applyFont="1" applyBorder="1" applyAlignment="1">
      <alignment vertical="center"/>
    </xf>
    <xf numFmtId="2" fontId="4" fillId="0" borderId="23" xfId="0" applyNumberFormat="1" applyFont="1" applyBorder="1" applyAlignment="1">
      <alignment horizontal="center" vertical="center"/>
    </xf>
    <xf numFmtId="2" fontId="7" fillId="0" borderId="23" xfId="0" applyNumberFormat="1" applyFont="1" applyBorder="1" applyAlignment="1">
      <alignment horizontal="center" vertical="center"/>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3" xfId="0" applyBorder="1" applyAlignment="1">
      <alignmen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TLK%20all%20OP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Kecamatan%20Kartoharjo+kel%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ownloads/1.%20All%20OP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asil%20Nilai%20TTLK%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20Kec%20Manguharjo+kel%2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20Kec.%20Taman+kel%2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us/Downloads/10.%20Kel.%20Madiun%20L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PKAD"/>
      <sheetName val="2. Dinas Pertanian"/>
      <sheetName val="3. Dinas Kominfo"/>
      <sheetName val="4. Dinas Dukcapil"/>
      <sheetName val="5. Dinas Tenaga Kerja"/>
      <sheetName val="6. RSUD"/>
      <sheetName val="7. Dinas Perdagangan"/>
      <sheetName val="8. Dinas Sosial PPA "/>
      <sheetName val="9. Dinas Perpustakaan"/>
      <sheetName val="10. Setwan"/>
      <sheetName val="11. Dinas PUTR"/>
      <sheetName val="12. Dinas Perkim"/>
      <sheetName val="1. Dinas Budparpora"/>
      <sheetName val="2. Bapenda"/>
      <sheetName val="3. BPBD "/>
      <sheetName val="6. Bagian Umum"/>
      <sheetName val="7. Inspektorat"/>
      <sheetName val="9. Dinas Lingkungan Hidup"/>
      <sheetName val="14. Bappeda"/>
      <sheetName val="15. Satpol PP"/>
      <sheetName val="16. Dinas Pendidikan"/>
      <sheetName val="18. Bakesbangpol"/>
      <sheetName val="20. BKD"/>
      <sheetName val="21. PTSP"/>
      <sheetName val="23. Dinas Perhubungan"/>
      <sheetName val="25. Dinas Kesehatan dan KB"/>
      <sheetName val="26. DPMPTSP"/>
    </sheetNames>
    <sheetDataSet>
      <sheetData sheetId="0" refreshError="1">
        <row r="17">
          <cell r="I17">
            <v>18</v>
          </cell>
        </row>
        <row r="24">
          <cell r="I24">
            <v>25.2</v>
          </cell>
        </row>
        <row r="32">
          <cell r="I32">
            <v>19</v>
          </cell>
        </row>
        <row r="41">
          <cell r="I41">
            <v>20</v>
          </cell>
        </row>
      </sheetData>
      <sheetData sheetId="1" refreshError="1">
        <row r="17">
          <cell r="I17">
            <v>24</v>
          </cell>
        </row>
        <row r="24">
          <cell r="I24">
            <v>24.9</v>
          </cell>
        </row>
        <row r="32">
          <cell r="I32">
            <v>14</v>
          </cell>
        </row>
      </sheetData>
      <sheetData sheetId="2" refreshError="1">
        <row r="17">
          <cell r="I17">
            <v>24</v>
          </cell>
        </row>
        <row r="24">
          <cell r="I24">
            <v>23.7</v>
          </cell>
        </row>
        <row r="32">
          <cell r="I32">
            <v>19</v>
          </cell>
        </row>
        <row r="41">
          <cell r="I41">
            <v>19</v>
          </cell>
        </row>
      </sheetData>
      <sheetData sheetId="3" refreshError="1">
        <row r="17">
          <cell r="I17">
            <v>27</v>
          </cell>
        </row>
        <row r="24">
          <cell r="I24">
            <v>18.3</v>
          </cell>
        </row>
        <row r="32">
          <cell r="I32">
            <v>19</v>
          </cell>
        </row>
        <row r="41">
          <cell r="I41">
            <v>19</v>
          </cell>
        </row>
      </sheetData>
      <sheetData sheetId="4" refreshError="1">
        <row r="17">
          <cell r="I17">
            <v>15</v>
          </cell>
        </row>
        <row r="24">
          <cell r="I24">
            <v>25.8</v>
          </cell>
        </row>
        <row r="32">
          <cell r="I32">
            <v>19</v>
          </cell>
        </row>
        <row r="41">
          <cell r="I41">
            <v>19</v>
          </cell>
        </row>
      </sheetData>
      <sheetData sheetId="5" refreshError="1">
        <row r="17">
          <cell r="I17">
            <v>24</v>
          </cell>
        </row>
        <row r="24">
          <cell r="I24">
            <v>22.2</v>
          </cell>
        </row>
        <row r="32">
          <cell r="I32">
            <v>19</v>
          </cell>
        </row>
        <row r="41">
          <cell r="I41">
            <v>19</v>
          </cell>
        </row>
      </sheetData>
      <sheetData sheetId="6" refreshError="1">
        <row r="17">
          <cell r="I17">
            <v>27</v>
          </cell>
        </row>
        <row r="24">
          <cell r="I24">
            <v>18.899999999999999</v>
          </cell>
        </row>
        <row r="32">
          <cell r="I32">
            <v>12</v>
          </cell>
        </row>
        <row r="41">
          <cell r="I41">
            <v>15</v>
          </cell>
        </row>
      </sheetData>
      <sheetData sheetId="7" refreshError="1">
        <row r="17">
          <cell r="I17">
            <v>27</v>
          </cell>
        </row>
        <row r="24">
          <cell r="I24">
            <v>22.8</v>
          </cell>
        </row>
        <row r="32">
          <cell r="I32">
            <v>15</v>
          </cell>
        </row>
        <row r="41">
          <cell r="I41">
            <v>17.5</v>
          </cell>
        </row>
      </sheetData>
      <sheetData sheetId="8" refreshError="1">
        <row r="17">
          <cell r="I17">
            <v>24</v>
          </cell>
        </row>
        <row r="24">
          <cell r="I24">
            <v>21.599999999999998</v>
          </cell>
        </row>
        <row r="32">
          <cell r="I32">
            <v>19</v>
          </cell>
        </row>
        <row r="41">
          <cell r="I41">
            <v>19</v>
          </cell>
        </row>
      </sheetData>
      <sheetData sheetId="9" refreshError="1">
        <row r="17">
          <cell r="I17">
            <v>15</v>
          </cell>
        </row>
        <row r="24">
          <cell r="I24">
            <v>24.9</v>
          </cell>
        </row>
        <row r="32">
          <cell r="I32">
            <v>19</v>
          </cell>
        </row>
        <row r="41">
          <cell r="I41">
            <v>20</v>
          </cell>
        </row>
      </sheetData>
      <sheetData sheetId="10" refreshError="1">
        <row r="17">
          <cell r="I17">
            <v>18</v>
          </cell>
        </row>
        <row r="24">
          <cell r="I24">
            <v>21</v>
          </cell>
        </row>
        <row r="32">
          <cell r="I32">
            <v>13.5</v>
          </cell>
        </row>
        <row r="41">
          <cell r="I41">
            <v>15</v>
          </cell>
        </row>
      </sheetData>
      <sheetData sheetId="11" refreshError="1">
        <row r="17">
          <cell r="I17">
            <v>25.5</v>
          </cell>
        </row>
        <row r="24">
          <cell r="I24">
            <v>26.7</v>
          </cell>
        </row>
        <row r="32">
          <cell r="I32">
            <v>19</v>
          </cell>
        </row>
        <row r="41">
          <cell r="I41">
            <v>19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ec. Kartoharjo"/>
      <sheetName val="2. Kel. O3"/>
      <sheetName val="3. Kel. Sukosari"/>
      <sheetName val="4. Kartoharjo"/>
      <sheetName val="5. Kel. Tawangrejo"/>
      <sheetName val="6. Kel. Kelun"/>
      <sheetName val="7. Kel Kanigoro"/>
      <sheetName val="8. Kel. Rejomulyo"/>
      <sheetName val="9. Kel. Klegen"/>
      <sheetName val="10. Kel. Pilangbango"/>
    </sheetNames>
    <sheetDataSet>
      <sheetData sheetId="0">
        <row r="17">
          <cell r="I17">
            <v>24</v>
          </cell>
        </row>
        <row r="24">
          <cell r="I24">
            <v>24.9</v>
          </cell>
        </row>
        <row r="32">
          <cell r="I32">
            <v>19</v>
          </cell>
        </row>
        <row r="41">
          <cell r="I41">
            <v>19</v>
          </cell>
        </row>
      </sheetData>
      <sheetData sheetId="1">
        <row r="17">
          <cell r="I17">
            <v>27</v>
          </cell>
        </row>
        <row r="24">
          <cell r="I24">
            <v>19.8</v>
          </cell>
        </row>
        <row r="32">
          <cell r="I32">
            <v>16.5</v>
          </cell>
        </row>
        <row r="41">
          <cell r="I41">
            <v>18</v>
          </cell>
        </row>
      </sheetData>
      <sheetData sheetId="2" refreshError="1"/>
      <sheetData sheetId="3">
        <row r="17">
          <cell r="I17">
            <v>27</v>
          </cell>
        </row>
        <row r="24">
          <cell r="I24">
            <v>21.599999999999998</v>
          </cell>
        </row>
        <row r="32">
          <cell r="I32">
            <v>17</v>
          </cell>
        </row>
        <row r="41">
          <cell r="I41">
            <v>18</v>
          </cell>
        </row>
      </sheetData>
      <sheetData sheetId="4">
        <row r="17">
          <cell r="I17">
            <v>27</v>
          </cell>
        </row>
        <row r="24">
          <cell r="I24">
            <v>21.599999999999998</v>
          </cell>
        </row>
        <row r="32">
          <cell r="I32">
            <v>13</v>
          </cell>
        </row>
        <row r="41">
          <cell r="I41">
            <v>16</v>
          </cell>
        </row>
      </sheetData>
      <sheetData sheetId="5">
        <row r="17">
          <cell r="I17">
            <v>27</v>
          </cell>
        </row>
        <row r="24">
          <cell r="I24">
            <v>22.5</v>
          </cell>
        </row>
        <row r="32">
          <cell r="I32">
            <v>16</v>
          </cell>
        </row>
        <row r="41">
          <cell r="I41">
            <v>18</v>
          </cell>
        </row>
      </sheetData>
      <sheetData sheetId="6" refreshError="1"/>
      <sheetData sheetId="7" refreshError="1"/>
      <sheetData sheetId="8">
        <row r="17">
          <cell r="I17">
            <v>27</v>
          </cell>
        </row>
        <row r="24">
          <cell r="I24">
            <v>24.599999999999998</v>
          </cell>
        </row>
        <row r="32">
          <cell r="I32">
            <v>18</v>
          </cell>
        </row>
        <row r="41">
          <cell r="I41">
            <v>18</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inas Budparpora"/>
      <sheetName val="2. Bapenda"/>
      <sheetName val="3. BPBD "/>
      <sheetName val="4. Dinas Tenaga Kerja"/>
      <sheetName val="5. Setwan"/>
      <sheetName val="6. Bagian Umum"/>
      <sheetName val="7. Inspektorat"/>
      <sheetName val="9. Dinas Kominfo"/>
      <sheetName val="9 Dinas PUTR"/>
      <sheetName val="9. Dinas Perkim"/>
      <sheetName val="9. Dinas Perdagangan"/>
      <sheetName val="9. Dinas Lingkungan Hidup"/>
      <sheetName val="13. Dinas Pertanian"/>
      <sheetName val="14. Bappeda"/>
      <sheetName val="15. Satpol PP"/>
      <sheetName val="16. Dinas Pendidikan"/>
      <sheetName val="17. Dinas Dukcapil"/>
      <sheetName val="18. Bakesbangpol"/>
      <sheetName val="19. Dinas SOsial "/>
      <sheetName val="20. BKD"/>
      <sheetName val="21. PTSP"/>
      <sheetName val="22.BPKAD"/>
      <sheetName val="23. Dinas Perhubungan"/>
      <sheetName val="24. Dinas Perpustakaan"/>
      <sheetName val="25. Dinas Kesehatan dan KB"/>
      <sheetName val="26. DPMPTSP"/>
      <sheetName val="27. RSUD"/>
    </sheetNames>
    <sheetDataSet>
      <sheetData sheetId="0" refreshError="1"/>
      <sheetData sheetId="1" refreshError="1"/>
      <sheetData sheetId="2" refreshError="1"/>
      <sheetData sheetId="3" refreshError="1"/>
      <sheetData sheetId="4" refreshError="1"/>
      <sheetData sheetId="5" refreshError="1">
        <row r="17">
          <cell r="I17">
            <v>25.5</v>
          </cell>
        </row>
        <row r="24">
          <cell r="I24">
            <v>21.599999999999998</v>
          </cell>
        </row>
        <row r="32">
          <cell r="I32">
            <v>19</v>
          </cell>
        </row>
        <row r="41">
          <cell r="I41">
            <v>20</v>
          </cell>
        </row>
      </sheetData>
      <sheetData sheetId="6" refreshError="1">
        <row r="17">
          <cell r="I17">
            <v>27</v>
          </cell>
        </row>
        <row r="24">
          <cell r="I24">
            <v>20.099999999999998</v>
          </cell>
        </row>
        <row r="32">
          <cell r="I32">
            <v>19</v>
          </cell>
        </row>
        <row r="41">
          <cell r="I41">
            <v>20</v>
          </cell>
        </row>
      </sheetData>
      <sheetData sheetId="7" refreshError="1"/>
      <sheetData sheetId="8" refreshError="1"/>
      <sheetData sheetId="9" refreshError="1"/>
      <sheetData sheetId="10" refreshError="1"/>
      <sheetData sheetId="11" refreshError="1">
        <row r="17">
          <cell r="I17">
            <v>25.5</v>
          </cell>
        </row>
        <row r="24">
          <cell r="I24">
            <v>21.599999999999998</v>
          </cell>
        </row>
        <row r="32">
          <cell r="I32">
            <v>13</v>
          </cell>
        </row>
        <row r="41">
          <cell r="I41">
            <v>19</v>
          </cell>
        </row>
      </sheetData>
      <sheetData sheetId="12" refreshError="1">
        <row r="17">
          <cell r="I17">
            <v>24</v>
          </cell>
        </row>
        <row r="41">
          <cell r="I41">
            <v>15</v>
          </cell>
        </row>
      </sheetData>
      <sheetData sheetId="13" refreshError="1">
        <row r="17">
          <cell r="I17">
            <v>27</v>
          </cell>
        </row>
        <row r="24">
          <cell r="I24">
            <v>20.7</v>
          </cell>
        </row>
        <row r="32">
          <cell r="I32">
            <v>18</v>
          </cell>
        </row>
        <row r="41">
          <cell r="I41">
            <v>20</v>
          </cell>
        </row>
      </sheetData>
      <sheetData sheetId="14" refreshError="1">
        <row r="17">
          <cell r="I17">
            <v>24</v>
          </cell>
        </row>
        <row r="24">
          <cell r="I24">
            <v>24.599999999999998</v>
          </cell>
        </row>
        <row r="32">
          <cell r="I32">
            <v>19.5</v>
          </cell>
        </row>
        <row r="41">
          <cell r="I41">
            <v>19.5</v>
          </cell>
        </row>
      </sheetData>
      <sheetData sheetId="15" refreshError="1"/>
      <sheetData sheetId="16" refreshError="1"/>
      <sheetData sheetId="17" refreshError="1">
        <row r="17">
          <cell r="I17">
            <v>25.5</v>
          </cell>
        </row>
        <row r="24">
          <cell r="I24">
            <v>20.099999999999998</v>
          </cell>
        </row>
        <row r="32">
          <cell r="I32">
            <v>14</v>
          </cell>
        </row>
        <row r="41">
          <cell r="I41">
            <v>15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lai Uji Kompetensi 2020"/>
      <sheetName val="Tatalaksana net"/>
      <sheetName val="Nilai Uji Kompetensi"/>
      <sheetName val="Tatalaksana Print (2)"/>
    </sheetNames>
    <sheetDataSet>
      <sheetData sheetId="0">
        <row r="26">
          <cell r="E26">
            <v>74</v>
          </cell>
        </row>
        <row r="41">
          <cell r="E41">
            <v>59</v>
          </cell>
        </row>
        <row r="61">
          <cell r="E61">
            <v>25</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ec. Manguharjo"/>
      <sheetName val="2. Kel. Pangongangan"/>
      <sheetName val="3. Kel. Winongo"/>
      <sheetName val="4. Kel. Madiun Lor"/>
      <sheetName val="5. Kel. Sogaten"/>
      <sheetName val="6. Kel. Patihan"/>
      <sheetName val="7. Nambangan Lor"/>
      <sheetName val="8. Nambangan Kidul"/>
      <sheetName val="9. Manguharjo"/>
      <sheetName val="10. Ngegong"/>
    </sheetNames>
    <sheetDataSet>
      <sheetData sheetId="0" refreshError="1"/>
      <sheetData sheetId="1" refreshError="1"/>
      <sheetData sheetId="2" refreshError="1"/>
      <sheetData sheetId="3" refreshError="1">
        <row r="17">
          <cell r="I17">
            <v>27</v>
          </cell>
        </row>
        <row r="24">
          <cell r="I24">
            <v>20.399999999999999</v>
          </cell>
        </row>
        <row r="32">
          <cell r="I32">
            <v>13.5</v>
          </cell>
        </row>
        <row r="41">
          <cell r="I41">
            <v>18</v>
          </cell>
        </row>
      </sheetData>
      <sheetData sheetId="4" refreshError="1"/>
      <sheetData sheetId="5" refreshError="1">
        <row r="17">
          <cell r="I17">
            <v>27</v>
          </cell>
        </row>
        <row r="24">
          <cell r="I24">
            <v>18.899999999999999</v>
          </cell>
        </row>
        <row r="32">
          <cell r="I32">
            <v>12</v>
          </cell>
        </row>
        <row r="41">
          <cell r="I41">
            <v>15</v>
          </cell>
        </row>
      </sheetData>
      <sheetData sheetId="6" refreshError="1">
        <row r="17">
          <cell r="I17">
            <v>27</v>
          </cell>
        </row>
        <row r="24">
          <cell r="I24">
            <v>18.3</v>
          </cell>
        </row>
        <row r="32">
          <cell r="I32">
            <v>14</v>
          </cell>
        </row>
        <row r="41">
          <cell r="I41">
            <v>15</v>
          </cell>
        </row>
      </sheetData>
      <sheetData sheetId="7" refreshError="1"/>
      <sheetData sheetId="8" refreshError="1">
        <row r="17">
          <cell r="I17">
            <v>27</v>
          </cell>
        </row>
        <row r="24">
          <cell r="I24">
            <v>20.399999999999999</v>
          </cell>
        </row>
        <row r="32">
          <cell r="I32">
            <v>14</v>
          </cell>
        </row>
        <row r="41">
          <cell r="I41">
            <v>15</v>
          </cell>
        </row>
      </sheetData>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ec. Taman"/>
      <sheetName val="2. Kel. Demangan"/>
      <sheetName val="3. Kel. Josenan"/>
      <sheetName val="4. Kel. Banjarejo"/>
      <sheetName val="5. Kel. Kejuron"/>
      <sheetName val="6. Kel. Taman"/>
      <sheetName val="7. Kel. Manisrejo"/>
      <sheetName val="8. Kel. Mojorejo"/>
      <sheetName val="9. Kel. Pandean"/>
      <sheetName val="10. Kel. Kuncen"/>
    </sheetNames>
    <sheetDataSet>
      <sheetData sheetId="0" refreshError="1">
        <row r="17">
          <cell r="I17">
            <v>24</v>
          </cell>
        </row>
        <row r="24">
          <cell r="I24">
            <v>21.599999999999998</v>
          </cell>
        </row>
        <row r="32">
          <cell r="I32">
            <v>12.5</v>
          </cell>
        </row>
        <row r="41">
          <cell r="I41">
            <v>15</v>
          </cell>
        </row>
      </sheetData>
      <sheetData sheetId="1" refreshError="1">
        <row r="17">
          <cell r="I17">
            <v>27</v>
          </cell>
        </row>
        <row r="24">
          <cell r="I24">
            <v>19.8</v>
          </cell>
        </row>
        <row r="32">
          <cell r="I32">
            <v>14</v>
          </cell>
        </row>
        <row r="41">
          <cell r="I41">
            <v>15</v>
          </cell>
        </row>
      </sheetData>
      <sheetData sheetId="2" refreshError="1">
        <row r="17">
          <cell r="I17">
            <v>27</v>
          </cell>
        </row>
        <row r="24">
          <cell r="I24">
            <v>19.5</v>
          </cell>
        </row>
        <row r="32">
          <cell r="I32">
            <v>12.5</v>
          </cell>
        </row>
        <row r="41">
          <cell r="I41">
            <v>15</v>
          </cell>
        </row>
      </sheetData>
      <sheetData sheetId="3" refreshError="1"/>
      <sheetData sheetId="4" refreshError="1">
        <row r="17">
          <cell r="I17">
            <v>27</v>
          </cell>
        </row>
        <row r="24">
          <cell r="I24">
            <v>18.899999999999999</v>
          </cell>
        </row>
        <row r="32">
          <cell r="I32">
            <v>11</v>
          </cell>
        </row>
        <row r="41">
          <cell r="I41">
            <v>15</v>
          </cell>
        </row>
      </sheetData>
      <sheetData sheetId="5" refreshError="1">
        <row r="17">
          <cell r="I17">
            <v>27</v>
          </cell>
        </row>
        <row r="24">
          <cell r="I24">
            <v>24.599999999999998</v>
          </cell>
        </row>
        <row r="32">
          <cell r="I32">
            <v>14</v>
          </cell>
        </row>
        <row r="41">
          <cell r="I41">
            <v>16</v>
          </cell>
        </row>
      </sheetData>
      <sheetData sheetId="6" refreshError="1"/>
      <sheetData sheetId="7" refreshError="1">
        <row r="17">
          <cell r="I17">
            <v>27</v>
          </cell>
        </row>
        <row r="24">
          <cell r="I24">
            <v>18</v>
          </cell>
        </row>
        <row r="32">
          <cell r="I32">
            <v>11</v>
          </cell>
        </row>
        <row r="41">
          <cell r="I41">
            <v>15</v>
          </cell>
        </row>
      </sheetData>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tas kerja"/>
      <sheetName val="Sheet3"/>
    </sheetNames>
    <sheetDataSet>
      <sheetData sheetId="0">
        <row r="17">
          <cell r="I17">
            <v>27</v>
          </cell>
        </row>
        <row r="24">
          <cell r="I24">
            <v>19.2</v>
          </cell>
        </row>
        <row r="32">
          <cell r="I32">
            <v>10</v>
          </cell>
        </row>
        <row r="41">
          <cell r="I41">
            <v>15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4"/>
  <sheetViews>
    <sheetView tabSelected="1" zoomScale="85" zoomScaleNormal="85" workbookViewId="0">
      <selection activeCell="M4" sqref="M4"/>
    </sheetView>
  </sheetViews>
  <sheetFormatPr defaultColWidth="9.140625" defaultRowHeight="14.25" x14ac:dyDescent="0.2"/>
  <cols>
    <col min="1" max="1" width="6" style="8" customWidth="1"/>
    <col min="2" max="2" width="39.42578125" style="8" customWidth="1"/>
    <col min="3" max="3" width="18.140625" style="8" customWidth="1"/>
    <col min="4" max="4" width="20.5703125" style="8" customWidth="1"/>
    <col min="5" max="5" width="6.5703125" style="8" customWidth="1"/>
    <col min="6" max="6" width="11.85546875" style="8" customWidth="1"/>
    <col min="7" max="7" width="14.42578125" style="8" customWidth="1"/>
    <col min="8" max="8" width="10" style="8" customWidth="1"/>
    <col min="9" max="9" width="18.42578125" style="8" customWidth="1"/>
    <col min="10" max="10" width="13.140625" style="8" customWidth="1"/>
    <col min="11" max="11" width="14.42578125" style="8" customWidth="1"/>
    <col min="12" max="16384" width="9.140625" style="8"/>
  </cols>
  <sheetData>
    <row r="1" spans="1:11" ht="15" x14ac:dyDescent="0.2">
      <c r="A1" s="111" t="s">
        <v>277</v>
      </c>
      <c r="B1" s="112"/>
      <c r="C1" s="112"/>
      <c r="D1" s="112"/>
      <c r="E1" s="112"/>
      <c r="F1" s="112"/>
      <c r="G1" s="112"/>
      <c r="H1" s="112"/>
      <c r="I1" s="112"/>
      <c r="J1" s="112"/>
      <c r="K1" s="112"/>
    </row>
    <row r="2" spans="1:11" ht="26.45" customHeight="1" thickBot="1" x14ac:dyDescent="0.25">
      <c r="A2" s="29"/>
      <c r="B2" s="30"/>
      <c r="C2" s="30"/>
      <c r="D2" s="30"/>
      <c r="E2" s="30"/>
      <c r="F2" s="30"/>
      <c r="G2" s="30"/>
      <c r="H2" s="30"/>
      <c r="I2" s="30"/>
      <c r="J2" s="30"/>
      <c r="K2" s="30"/>
    </row>
    <row r="3" spans="1:11" ht="57" x14ac:dyDescent="0.2">
      <c r="A3" s="94" t="s">
        <v>88</v>
      </c>
      <c r="B3" s="95" t="s">
        <v>89</v>
      </c>
      <c r="C3" s="96" t="s">
        <v>90</v>
      </c>
      <c r="D3" s="96" t="s">
        <v>91</v>
      </c>
      <c r="E3" s="95" t="s">
        <v>92</v>
      </c>
      <c r="F3" s="96" t="s">
        <v>93</v>
      </c>
      <c r="G3" s="95" t="s">
        <v>94</v>
      </c>
      <c r="H3" s="96" t="s">
        <v>95</v>
      </c>
      <c r="I3" s="96" t="s">
        <v>96</v>
      </c>
      <c r="J3" s="96" t="s">
        <v>97</v>
      </c>
      <c r="K3" s="97" t="s">
        <v>98</v>
      </c>
    </row>
    <row r="4" spans="1:11" ht="28.5" customHeight="1" x14ac:dyDescent="0.2">
      <c r="A4" s="133">
        <v>1</v>
      </c>
      <c r="B4" s="149" t="s">
        <v>297</v>
      </c>
      <c r="C4" s="88">
        <f>'Nilai Uji Kompetensi 2020'!E17</f>
        <v>81</v>
      </c>
      <c r="D4" s="12">
        <f t="shared" ref="D4:D137" si="0">C4*40%</f>
        <v>32.4</v>
      </c>
      <c r="E4" s="9">
        <f>'[1]12. Dinas Perkim'!$I$17</f>
        <v>25.5</v>
      </c>
      <c r="F4" s="9">
        <f>'[1]12. Dinas Perkim'!$I$24</f>
        <v>26.7</v>
      </c>
      <c r="G4" s="9">
        <f>'[1]12. Dinas Perkim'!$I$32</f>
        <v>19</v>
      </c>
      <c r="H4" s="9">
        <f>'[1]12. Dinas Perkim'!$I$41</f>
        <v>19</v>
      </c>
      <c r="I4" s="12">
        <f t="shared" ref="I4:I137" si="1">SUM(E4:H4)*60%</f>
        <v>54.12</v>
      </c>
      <c r="J4" s="12">
        <f t="shared" ref="J4:J137" si="2">I4+D4</f>
        <v>86.52</v>
      </c>
      <c r="K4" s="37" t="s">
        <v>298</v>
      </c>
    </row>
    <row r="5" spans="1:11" ht="17.25" customHeight="1" x14ac:dyDescent="0.2">
      <c r="A5" s="134"/>
      <c r="B5" s="150"/>
      <c r="C5" s="167" t="s">
        <v>133</v>
      </c>
      <c r="D5" s="136" t="s">
        <v>219</v>
      </c>
      <c r="E5" s="165"/>
      <c r="F5" s="165"/>
      <c r="G5" s="165"/>
      <c r="H5" s="165"/>
      <c r="I5" s="165"/>
      <c r="J5" s="165"/>
      <c r="K5" s="166"/>
    </row>
    <row r="6" spans="1:11" ht="60.75" customHeight="1" x14ac:dyDescent="0.2">
      <c r="A6" s="134"/>
      <c r="B6" s="150"/>
      <c r="C6" s="168"/>
      <c r="D6" s="119" t="s">
        <v>220</v>
      </c>
      <c r="E6" s="119"/>
      <c r="F6" s="119"/>
      <c r="G6" s="119"/>
      <c r="H6" s="119"/>
      <c r="I6" s="119"/>
      <c r="J6" s="119"/>
      <c r="K6" s="120"/>
    </row>
    <row r="7" spans="1:11" s="24" customFormat="1" ht="32.25" customHeight="1" x14ac:dyDescent="0.25">
      <c r="A7" s="133">
        <v>2</v>
      </c>
      <c r="B7" s="149" t="s">
        <v>54</v>
      </c>
      <c r="C7" s="93">
        <v>85</v>
      </c>
      <c r="D7" s="26">
        <f t="shared" si="0"/>
        <v>34</v>
      </c>
      <c r="E7" s="27">
        <v>24</v>
      </c>
      <c r="F7" s="27">
        <v>25.2</v>
      </c>
      <c r="G7" s="27">
        <v>18</v>
      </c>
      <c r="H7" s="27">
        <v>20</v>
      </c>
      <c r="I7" s="26">
        <f t="shared" si="1"/>
        <v>52.32</v>
      </c>
      <c r="J7" s="26">
        <f t="shared" si="2"/>
        <v>86.32</v>
      </c>
      <c r="K7" s="37" t="s">
        <v>298</v>
      </c>
    </row>
    <row r="8" spans="1:11" s="24" customFormat="1" ht="32.25" customHeight="1" x14ac:dyDescent="0.25">
      <c r="A8" s="134"/>
      <c r="B8" s="150"/>
      <c r="C8" s="142" t="s">
        <v>133</v>
      </c>
      <c r="D8" s="119" t="s">
        <v>134</v>
      </c>
      <c r="E8" s="119"/>
      <c r="F8" s="119"/>
      <c r="G8" s="119"/>
      <c r="H8" s="119"/>
      <c r="I8" s="119"/>
      <c r="J8" s="119"/>
      <c r="K8" s="120"/>
    </row>
    <row r="9" spans="1:11" s="24" customFormat="1" ht="32.25" customHeight="1" x14ac:dyDescent="0.25">
      <c r="A9" s="134"/>
      <c r="B9" s="150"/>
      <c r="C9" s="145"/>
      <c r="D9" s="119" t="s">
        <v>313</v>
      </c>
      <c r="E9" s="119"/>
      <c r="F9" s="119"/>
      <c r="G9" s="119"/>
      <c r="H9" s="119"/>
      <c r="I9" s="119"/>
      <c r="J9" s="119"/>
      <c r="K9" s="120"/>
    </row>
    <row r="10" spans="1:11" s="24" customFormat="1" ht="32.25" customHeight="1" x14ac:dyDescent="0.25">
      <c r="A10" s="196"/>
      <c r="B10" s="195"/>
      <c r="C10" s="207"/>
      <c r="D10" s="119" t="s">
        <v>280</v>
      </c>
      <c r="E10" s="119"/>
      <c r="F10" s="119"/>
      <c r="G10" s="119"/>
      <c r="H10" s="119"/>
      <c r="I10" s="119"/>
      <c r="J10" s="119"/>
      <c r="K10" s="120"/>
    </row>
    <row r="11" spans="1:11" s="24" customFormat="1" ht="24" customHeight="1" x14ac:dyDescent="0.25">
      <c r="A11" s="133">
        <v>3</v>
      </c>
      <c r="B11" s="149" t="s">
        <v>33</v>
      </c>
      <c r="C11" s="206">
        <f>'Nilai Uji Kompetensi 2020'!E10</f>
        <v>84</v>
      </c>
      <c r="D11" s="50">
        <f t="shared" si="0"/>
        <v>33.6</v>
      </c>
      <c r="E11" s="51">
        <f>'[2]1. Kec. Kartoharjo'!$I$17</f>
        <v>24</v>
      </c>
      <c r="F11" s="51">
        <f>'[2]1. Kec. Kartoharjo'!$I$24</f>
        <v>24.9</v>
      </c>
      <c r="G11" s="51">
        <f>'[2]1. Kec. Kartoharjo'!$I$32</f>
        <v>19</v>
      </c>
      <c r="H11" s="51">
        <f>'[2]1. Kec. Kartoharjo'!$I$41</f>
        <v>19</v>
      </c>
      <c r="I11" s="50">
        <f t="shared" si="1"/>
        <v>52.14</v>
      </c>
      <c r="J11" s="50">
        <f t="shared" si="2"/>
        <v>85.740000000000009</v>
      </c>
      <c r="K11" s="57" t="s">
        <v>298</v>
      </c>
    </row>
    <row r="12" spans="1:11" s="24" customFormat="1" ht="31.5" customHeight="1" x14ac:dyDescent="0.25">
      <c r="A12" s="134"/>
      <c r="B12" s="150"/>
      <c r="C12" s="117" t="s">
        <v>133</v>
      </c>
      <c r="D12" s="119" t="s">
        <v>145</v>
      </c>
      <c r="E12" s="119"/>
      <c r="F12" s="119"/>
      <c r="G12" s="119"/>
      <c r="H12" s="119"/>
      <c r="I12" s="119"/>
      <c r="J12" s="119"/>
      <c r="K12" s="120"/>
    </row>
    <row r="13" spans="1:11" s="24" customFormat="1" ht="45" customHeight="1" x14ac:dyDescent="0.25">
      <c r="A13" s="134"/>
      <c r="B13" s="150"/>
      <c r="C13" s="123"/>
      <c r="D13" s="119" t="s">
        <v>146</v>
      </c>
      <c r="E13" s="119"/>
      <c r="F13" s="119"/>
      <c r="G13" s="119"/>
      <c r="H13" s="119"/>
      <c r="I13" s="119"/>
      <c r="J13" s="119"/>
      <c r="K13" s="120"/>
    </row>
    <row r="14" spans="1:11" s="24" customFormat="1" ht="39.75" customHeight="1" x14ac:dyDescent="0.25">
      <c r="A14" s="196"/>
      <c r="B14" s="195"/>
      <c r="C14" s="211"/>
      <c r="D14" s="136" t="s">
        <v>165</v>
      </c>
      <c r="E14" s="137"/>
      <c r="F14" s="137"/>
      <c r="G14" s="137"/>
      <c r="H14" s="137"/>
      <c r="I14" s="137"/>
      <c r="J14" s="137"/>
      <c r="K14" s="138"/>
    </row>
    <row r="15" spans="1:11" s="24" customFormat="1" ht="24.6" customHeight="1" x14ac:dyDescent="0.25">
      <c r="A15" s="133">
        <v>4</v>
      </c>
      <c r="B15" s="149" t="s">
        <v>48</v>
      </c>
      <c r="C15" s="208">
        <v>75</v>
      </c>
      <c r="D15" s="209">
        <f t="shared" si="0"/>
        <v>30</v>
      </c>
      <c r="E15" s="210">
        <f>'[3]7. Inspektorat'!$I$17</f>
        <v>27</v>
      </c>
      <c r="F15" s="210">
        <v>25.5</v>
      </c>
      <c r="G15" s="210">
        <v>20</v>
      </c>
      <c r="H15" s="210">
        <f>'[3]7. Inspektorat'!$I$41</f>
        <v>20</v>
      </c>
      <c r="I15" s="209">
        <f t="shared" si="1"/>
        <v>55.5</v>
      </c>
      <c r="J15" s="209">
        <f t="shared" si="2"/>
        <v>85.5</v>
      </c>
      <c r="K15" s="57" t="s">
        <v>298</v>
      </c>
    </row>
    <row r="16" spans="1:11" s="24" customFormat="1" ht="58.5" customHeight="1" x14ac:dyDescent="0.25">
      <c r="A16" s="134"/>
      <c r="B16" s="150"/>
      <c r="C16" s="117" t="s">
        <v>133</v>
      </c>
      <c r="D16" s="119" t="s">
        <v>162</v>
      </c>
      <c r="E16" s="119"/>
      <c r="F16" s="119"/>
      <c r="G16" s="119"/>
      <c r="H16" s="119"/>
      <c r="I16" s="119"/>
      <c r="J16" s="119"/>
      <c r="K16" s="120"/>
    </row>
    <row r="17" spans="1:11" s="24" customFormat="1" ht="24.6" customHeight="1" x14ac:dyDescent="0.25">
      <c r="A17" s="134"/>
      <c r="B17" s="150"/>
      <c r="C17" s="123"/>
      <c r="D17" s="119" t="s">
        <v>149</v>
      </c>
      <c r="E17" s="119"/>
      <c r="F17" s="119"/>
      <c r="G17" s="119"/>
      <c r="H17" s="119"/>
      <c r="I17" s="119"/>
      <c r="J17" s="119"/>
      <c r="K17" s="120"/>
    </row>
    <row r="18" spans="1:11" s="24" customFormat="1" ht="48" customHeight="1" x14ac:dyDescent="0.25">
      <c r="A18" s="196"/>
      <c r="B18" s="195"/>
      <c r="C18" s="212"/>
      <c r="D18" s="119" t="s">
        <v>135</v>
      </c>
      <c r="E18" s="119"/>
      <c r="F18" s="119"/>
      <c r="G18" s="119"/>
      <c r="H18" s="119"/>
      <c r="I18" s="119"/>
      <c r="J18" s="119"/>
      <c r="K18" s="120"/>
    </row>
    <row r="19" spans="1:11" s="24" customFormat="1" ht="31.5" customHeight="1" x14ac:dyDescent="0.25">
      <c r="A19" s="133">
        <v>5</v>
      </c>
      <c r="B19" s="149" t="s">
        <v>311</v>
      </c>
      <c r="C19" s="206">
        <v>87</v>
      </c>
      <c r="D19" s="50">
        <f t="shared" si="0"/>
        <v>34.800000000000004</v>
      </c>
      <c r="E19" s="51">
        <v>21</v>
      </c>
      <c r="F19" s="51">
        <v>24.6</v>
      </c>
      <c r="G19" s="51">
        <v>18</v>
      </c>
      <c r="H19" s="51">
        <v>20</v>
      </c>
      <c r="I19" s="50">
        <f t="shared" si="1"/>
        <v>50.16</v>
      </c>
      <c r="J19" s="50">
        <f t="shared" si="2"/>
        <v>84.960000000000008</v>
      </c>
      <c r="K19" s="57" t="s">
        <v>298</v>
      </c>
    </row>
    <row r="20" spans="1:11" s="24" customFormat="1" ht="31.5" customHeight="1" x14ac:dyDescent="0.25">
      <c r="A20" s="134"/>
      <c r="B20" s="150"/>
      <c r="C20" s="117" t="s">
        <v>133</v>
      </c>
      <c r="D20" s="119" t="s">
        <v>144</v>
      </c>
      <c r="E20" s="119"/>
      <c r="F20" s="119"/>
      <c r="G20" s="119"/>
      <c r="H20" s="119"/>
      <c r="I20" s="119"/>
      <c r="J20" s="119"/>
      <c r="K20" s="120"/>
    </row>
    <row r="21" spans="1:11" s="24" customFormat="1" ht="31.5" customHeight="1" x14ac:dyDescent="0.25">
      <c r="A21" s="196"/>
      <c r="B21" s="195"/>
      <c r="C21" s="212"/>
      <c r="D21" s="119" t="s">
        <v>151</v>
      </c>
      <c r="E21" s="119"/>
      <c r="F21" s="119"/>
      <c r="G21" s="119"/>
      <c r="H21" s="119"/>
      <c r="I21" s="119"/>
      <c r="J21" s="119"/>
      <c r="K21" s="120"/>
    </row>
    <row r="22" spans="1:11" s="24" customFormat="1" ht="31.5" customHeight="1" x14ac:dyDescent="0.25">
      <c r="A22" s="133">
        <v>6</v>
      </c>
      <c r="B22" s="149" t="s">
        <v>15</v>
      </c>
      <c r="C22" s="210">
        <f>'Nilai Uji Kompetensi 2020'!E7</f>
        <v>85</v>
      </c>
      <c r="D22" s="209">
        <f t="shared" si="0"/>
        <v>34</v>
      </c>
      <c r="E22" s="210">
        <f>'[1]6. RSUD'!$I$17</f>
        <v>24</v>
      </c>
      <c r="F22" s="210">
        <f>'[1]6. RSUD'!$I$24</f>
        <v>22.2</v>
      </c>
      <c r="G22" s="210">
        <f>'[1]6. RSUD'!$I$32</f>
        <v>19</v>
      </c>
      <c r="H22" s="210">
        <f>'[1]6. RSUD'!$I$41</f>
        <v>19</v>
      </c>
      <c r="I22" s="209">
        <f t="shared" si="1"/>
        <v>50.52</v>
      </c>
      <c r="J22" s="209">
        <f t="shared" si="2"/>
        <v>84.52000000000001</v>
      </c>
      <c r="K22" s="57" t="s">
        <v>100</v>
      </c>
    </row>
    <row r="23" spans="1:11" s="24" customFormat="1" ht="47.25" customHeight="1" x14ac:dyDescent="0.25">
      <c r="A23" s="134"/>
      <c r="B23" s="150"/>
      <c r="C23" s="117" t="s">
        <v>133</v>
      </c>
      <c r="D23" s="119" t="s">
        <v>229</v>
      </c>
      <c r="E23" s="119"/>
      <c r="F23" s="119"/>
      <c r="G23" s="119"/>
      <c r="H23" s="119"/>
      <c r="I23" s="119"/>
      <c r="J23" s="119"/>
      <c r="K23" s="120"/>
    </row>
    <row r="24" spans="1:11" s="24" customFormat="1" ht="45" customHeight="1" x14ac:dyDescent="0.25">
      <c r="A24" s="134"/>
      <c r="B24" s="150"/>
      <c r="C24" s="123"/>
      <c r="D24" s="136" t="s">
        <v>224</v>
      </c>
      <c r="E24" s="137"/>
      <c r="F24" s="137"/>
      <c r="G24" s="137"/>
      <c r="H24" s="137"/>
      <c r="I24" s="137"/>
      <c r="J24" s="137"/>
      <c r="K24" s="138"/>
    </row>
    <row r="25" spans="1:11" s="24" customFormat="1" ht="37.5" customHeight="1" x14ac:dyDescent="0.25">
      <c r="A25" s="196"/>
      <c r="B25" s="195"/>
      <c r="C25" s="212"/>
      <c r="D25" s="136" t="s">
        <v>212</v>
      </c>
      <c r="E25" s="137"/>
      <c r="F25" s="137"/>
      <c r="G25" s="137"/>
      <c r="H25" s="137"/>
      <c r="I25" s="137"/>
      <c r="J25" s="137"/>
      <c r="K25" s="138"/>
    </row>
    <row r="26" spans="1:11" s="24" customFormat="1" ht="29.45" customHeight="1" x14ac:dyDescent="0.25">
      <c r="A26" s="133">
        <v>7</v>
      </c>
      <c r="B26" s="149" t="s">
        <v>52</v>
      </c>
      <c r="C26" s="208">
        <v>84</v>
      </c>
      <c r="D26" s="209">
        <f t="shared" si="0"/>
        <v>33.6</v>
      </c>
      <c r="E26" s="210">
        <v>25.5</v>
      </c>
      <c r="F26" s="210">
        <v>23.7</v>
      </c>
      <c r="G26" s="210">
        <v>18.5</v>
      </c>
      <c r="H26" s="210">
        <v>17</v>
      </c>
      <c r="I26" s="209">
        <f t="shared" si="1"/>
        <v>50.82</v>
      </c>
      <c r="J26" s="209">
        <f t="shared" si="2"/>
        <v>84.42</v>
      </c>
      <c r="K26" s="57" t="s">
        <v>100</v>
      </c>
    </row>
    <row r="27" spans="1:11" s="24" customFormat="1" ht="29.45" customHeight="1" x14ac:dyDescent="0.25">
      <c r="A27" s="134"/>
      <c r="B27" s="150"/>
      <c r="C27" s="142" t="s">
        <v>133</v>
      </c>
      <c r="D27" s="136" t="s">
        <v>213</v>
      </c>
      <c r="E27" s="165"/>
      <c r="F27" s="165"/>
      <c r="G27" s="165"/>
      <c r="H27" s="165"/>
      <c r="I27" s="165"/>
      <c r="J27" s="165"/>
      <c r="K27" s="166"/>
    </row>
    <row r="28" spans="1:11" s="24" customFormat="1" ht="29.45" customHeight="1" x14ac:dyDescent="0.25">
      <c r="A28" s="134"/>
      <c r="B28" s="150"/>
      <c r="C28" s="145"/>
      <c r="D28" s="119" t="s">
        <v>214</v>
      </c>
      <c r="E28" s="119"/>
      <c r="F28" s="119"/>
      <c r="G28" s="119"/>
      <c r="H28" s="119"/>
      <c r="I28" s="119"/>
      <c r="J28" s="119"/>
      <c r="K28" s="120"/>
    </row>
    <row r="29" spans="1:11" s="24" customFormat="1" ht="29.45" customHeight="1" x14ac:dyDescent="0.25">
      <c r="A29" s="134"/>
      <c r="B29" s="150"/>
      <c r="C29" s="145"/>
      <c r="D29" s="136" t="s">
        <v>206</v>
      </c>
      <c r="E29" s="137"/>
      <c r="F29" s="137"/>
      <c r="G29" s="137"/>
      <c r="H29" s="137"/>
      <c r="I29" s="137"/>
      <c r="J29" s="137"/>
      <c r="K29" s="138"/>
    </row>
    <row r="30" spans="1:11" s="24" customFormat="1" ht="29.45" customHeight="1" x14ac:dyDescent="0.25">
      <c r="A30" s="196"/>
      <c r="B30" s="195"/>
      <c r="C30" s="214"/>
      <c r="D30" s="136" t="s">
        <v>212</v>
      </c>
      <c r="E30" s="137"/>
      <c r="F30" s="137"/>
      <c r="G30" s="137"/>
      <c r="H30" s="137"/>
      <c r="I30" s="137"/>
      <c r="J30" s="137"/>
      <c r="K30" s="138"/>
    </row>
    <row r="31" spans="1:11" s="24" customFormat="1" ht="24.6" customHeight="1" x14ac:dyDescent="0.25">
      <c r="A31" s="133">
        <v>8</v>
      </c>
      <c r="B31" s="149" t="s">
        <v>17</v>
      </c>
      <c r="C31" s="210">
        <f>'Nilai Uji Kompetensi 2020'!E12</f>
        <v>82</v>
      </c>
      <c r="D31" s="209">
        <f t="shared" si="0"/>
        <v>32.800000000000004</v>
      </c>
      <c r="E31" s="210">
        <f>'[1]3. Dinas Kominfo'!$I$17</f>
        <v>24</v>
      </c>
      <c r="F31" s="210">
        <f>'[1]3. Dinas Kominfo'!$I$24</f>
        <v>23.7</v>
      </c>
      <c r="G31" s="210">
        <f>'[1]3. Dinas Kominfo'!$I$32</f>
        <v>19</v>
      </c>
      <c r="H31" s="210">
        <f>'[1]3. Dinas Kominfo'!$I$41</f>
        <v>19</v>
      </c>
      <c r="I31" s="209">
        <f t="shared" si="1"/>
        <v>51.42</v>
      </c>
      <c r="J31" s="209">
        <f t="shared" si="2"/>
        <v>84.22</v>
      </c>
      <c r="K31" s="57" t="s">
        <v>100</v>
      </c>
    </row>
    <row r="32" spans="1:11" s="24" customFormat="1" ht="48.75" customHeight="1" x14ac:dyDescent="0.25">
      <c r="A32" s="134"/>
      <c r="B32" s="150"/>
      <c r="C32" s="117" t="s">
        <v>133</v>
      </c>
      <c r="D32" s="119" t="s">
        <v>230</v>
      </c>
      <c r="E32" s="119"/>
      <c r="F32" s="119"/>
      <c r="G32" s="119"/>
      <c r="H32" s="119"/>
      <c r="I32" s="119"/>
      <c r="J32" s="119"/>
      <c r="K32" s="120"/>
    </row>
    <row r="33" spans="1:11" s="24" customFormat="1" ht="45.75" customHeight="1" x14ac:dyDescent="0.25">
      <c r="A33" s="134"/>
      <c r="B33" s="150"/>
      <c r="C33" s="123"/>
      <c r="D33" s="136" t="s">
        <v>224</v>
      </c>
      <c r="E33" s="137"/>
      <c r="F33" s="137"/>
      <c r="G33" s="137"/>
      <c r="H33" s="137"/>
      <c r="I33" s="137"/>
      <c r="J33" s="137"/>
      <c r="K33" s="138"/>
    </row>
    <row r="34" spans="1:11" s="24" customFormat="1" ht="51" customHeight="1" x14ac:dyDescent="0.25">
      <c r="A34" s="196"/>
      <c r="B34" s="195"/>
      <c r="C34" s="212"/>
      <c r="D34" s="136" t="s">
        <v>231</v>
      </c>
      <c r="E34" s="137"/>
      <c r="F34" s="137"/>
      <c r="G34" s="137"/>
      <c r="H34" s="137"/>
      <c r="I34" s="137"/>
      <c r="J34" s="137"/>
      <c r="K34" s="138"/>
    </row>
    <row r="35" spans="1:11" s="24" customFormat="1" ht="27.95" customHeight="1" x14ac:dyDescent="0.25">
      <c r="A35" s="133">
        <v>9</v>
      </c>
      <c r="B35" s="149" t="s">
        <v>77</v>
      </c>
      <c r="C35" s="210">
        <f>'Nilai Uji Kompetensi 2020'!E20</f>
        <v>78</v>
      </c>
      <c r="D35" s="209">
        <f t="shared" si="0"/>
        <v>31.200000000000003</v>
      </c>
      <c r="E35" s="210">
        <f>'[2]9. Kel. Klegen'!$I$17</f>
        <v>27</v>
      </c>
      <c r="F35" s="210">
        <f>'[2]9. Kel. Klegen'!$I$24</f>
        <v>24.599999999999998</v>
      </c>
      <c r="G35" s="210">
        <f>'[2]9. Kel. Klegen'!$I$32</f>
        <v>18</v>
      </c>
      <c r="H35" s="210">
        <f>'[2]9. Kel. Klegen'!$I$41</f>
        <v>18</v>
      </c>
      <c r="I35" s="209">
        <f t="shared" si="1"/>
        <v>52.559999999999995</v>
      </c>
      <c r="J35" s="209">
        <f t="shared" si="2"/>
        <v>83.759999999999991</v>
      </c>
      <c r="K35" s="57" t="s">
        <v>100</v>
      </c>
    </row>
    <row r="36" spans="1:11" s="24" customFormat="1" ht="33" customHeight="1" x14ac:dyDescent="0.25">
      <c r="A36" s="134"/>
      <c r="B36" s="150"/>
      <c r="C36" s="142" t="s">
        <v>133</v>
      </c>
      <c r="D36" s="136" t="s">
        <v>288</v>
      </c>
      <c r="E36" s="137"/>
      <c r="F36" s="137"/>
      <c r="G36" s="137"/>
      <c r="H36" s="137"/>
      <c r="I36" s="137"/>
      <c r="J36" s="137"/>
      <c r="K36" s="138"/>
    </row>
    <row r="37" spans="1:11" s="24" customFormat="1" ht="33" customHeight="1" x14ac:dyDescent="0.25">
      <c r="A37" s="134"/>
      <c r="B37" s="150"/>
      <c r="C37" s="145"/>
      <c r="D37" s="136" t="s">
        <v>314</v>
      </c>
      <c r="E37" s="137"/>
      <c r="F37" s="137"/>
      <c r="G37" s="137"/>
      <c r="H37" s="137"/>
      <c r="I37" s="137"/>
      <c r="J37" s="137"/>
      <c r="K37" s="138"/>
    </row>
    <row r="38" spans="1:11" s="24" customFormat="1" ht="36" customHeight="1" x14ac:dyDescent="0.25">
      <c r="A38" s="196"/>
      <c r="B38" s="195"/>
      <c r="C38" s="214"/>
      <c r="D38" s="136" t="s">
        <v>287</v>
      </c>
      <c r="E38" s="137"/>
      <c r="F38" s="137"/>
      <c r="G38" s="137"/>
      <c r="H38" s="137"/>
      <c r="I38" s="137"/>
      <c r="J38" s="137"/>
      <c r="K38" s="138"/>
    </row>
    <row r="39" spans="1:11" s="24" customFormat="1" ht="36.75" customHeight="1" x14ac:dyDescent="0.25">
      <c r="A39" s="133">
        <v>10</v>
      </c>
      <c r="B39" s="149" t="s">
        <v>305</v>
      </c>
      <c r="C39" s="51">
        <v>76</v>
      </c>
      <c r="D39" s="50">
        <f t="shared" si="0"/>
        <v>30.400000000000002</v>
      </c>
      <c r="E39" s="51">
        <f>'[3]6. Bagian Umum'!$I$17</f>
        <v>25.5</v>
      </c>
      <c r="F39" s="51">
        <v>24</v>
      </c>
      <c r="G39" s="51">
        <f>'[3]6. Bagian Umum'!$I$32</f>
        <v>19</v>
      </c>
      <c r="H39" s="51">
        <f>'[3]6. Bagian Umum'!$I$41</f>
        <v>20</v>
      </c>
      <c r="I39" s="50">
        <f t="shared" si="1"/>
        <v>53.1</v>
      </c>
      <c r="J39" s="50">
        <f t="shared" si="2"/>
        <v>83.5</v>
      </c>
      <c r="K39" s="57" t="s">
        <v>100</v>
      </c>
    </row>
    <row r="40" spans="1:11" s="24" customFormat="1" ht="32.25" customHeight="1" x14ac:dyDescent="0.25">
      <c r="A40" s="134"/>
      <c r="B40" s="150"/>
      <c r="C40" s="117" t="s">
        <v>133</v>
      </c>
      <c r="D40" s="119" t="s">
        <v>315</v>
      </c>
      <c r="E40" s="119"/>
      <c r="F40" s="119"/>
      <c r="G40" s="119"/>
      <c r="H40" s="119"/>
      <c r="I40" s="119"/>
      <c r="J40" s="119"/>
      <c r="K40" s="120"/>
    </row>
    <row r="41" spans="1:11" s="24" customFormat="1" ht="44.25" customHeight="1" x14ac:dyDescent="0.25">
      <c r="A41" s="196"/>
      <c r="B41" s="195"/>
      <c r="C41" s="212"/>
      <c r="D41" s="119" t="s">
        <v>143</v>
      </c>
      <c r="E41" s="119"/>
      <c r="F41" s="119"/>
      <c r="G41" s="119"/>
      <c r="H41" s="119"/>
      <c r="I41" s="119"/>
      <c r="J41" s="119"/>
      <c r="K41" s="120"/>
    </row>
    <row r="42" spans="1:11" ht="28.5" customHeight="1" x14ac:dyDescent="0.2">
      <c r="A42" s="133">
        <v>11</v>
      </c>
      <c r="B42" s="149" t="s">
        <v>64</v>
      </c>
      <c r="C42" s="210">
        <v>82</v>
      </c>
      <c r="D42" s="209">
        <f t="shared" si="0"/>
        <v>32.800000000000004</v>
      </c>
      <c r="E42" s="210">
        <v>27</v>
      </c>
      <c r="F42" s="210">
        <v>23.4</v>
      </c>
      <c r="G42" s="210">
        <v>14</v>
      </c>
      <c r="H42" s="210">
        <v>19</v>
      </c>
      <c r="I42" s="209">
        <f t="shared" si="1"/>
        <v>50.04</v>
      </c>
      <c r="J42" s="209">
        <f t="shared" si="2"/>
        <v>82.84</v>
      </c>
      <c r="K42" s="57" t="s">
        <v>100</v>
      </c>
    </row>
    <row r="43" spans="1:11" ht="45" customHeight="1" x14ac:dyDescent="0.2">
      <c r="A43" s="134"/>
      <c r="B43" s="150"/>
      <c r="C43" s="142" t="s">
        <v>133</v>
      </c>
      <c r="D43" s="136" t="s">
        <v>217</v>
      </c>
      <c r="E43" s="165"/>
      <c r="F43" s="165"/>
      <c r="G43" s="165"/>
      <c r="H43" s="165"/>
      <c r="I43" s="165"/>
      <c r="J43" s="165"/>
      <c r="K43" s="166"/>
    </row>
    <row r="44" spans="1:11" ht="51" customHeight="1" x14ac:dyDescent="0.2">
      <c r="A44" s="134"/>
      <c r="B44" s="150"/>
      <c r="C44" s="145"/>
      <c r="D44" s="119" t="s">
        <v>135</v>
      </c>
      <c r="E44" s="119"/>
      <c r="F44" s="119"/>
      <c r="G44" s="119"/>
      <c r="H44" s="119"/>
      <c r="I44" s="119"/>
      <c r="J44" s="119"/>
      <c r="K44" s="120"/>
    </row>
    <row r="45" spans="1:11" ht="28.5" customHeight="1" x14ac:dyDescent="0.2">
      <c r="A45" s="134"/>
      <c r="B45" s="150"/>
      <c r="C45" s="145"/>
      <c r="D45" s="136" t="s">
        <v>314</v>
      </c>
      <c r="E45" s="137"/>
      <c r="F45" s="137"/>
      <c r="G45" s="137"/>
      <c r="H45" s="137"/>
      <c r="I45" s="137"/>
      <c r="J45" s="137"/>
      <c r="K45" s="138"/>
    </row>
    <row r="46" spans="1:11" ht="32.25" customHeight="1" x14ac:dyDescent="0.2">
      <c r="A46" s="196"/>
      <c r="B46" s="195"/>
      <c r="C46" s="214"/>
      <c r="D46" s="136" t="s">
        <v>216</v>
      </c>
      <c r="E46" s="137"/>
      <c r="F46" s="137"/>
      <c r="G46" s="137"/>
      <c r="H46" s="137"/>
      <c r="I46" s="137"/>
      <c r="J46" s="137"/>
      <c r="K46" s="138"/>
    </row>
    <row r="47" spans="1:11" ht="36.75" customHeight="1" x14ac:dyDescent="0.2">
      <c r="A47" s="133">
        <v>12</v>
      </c>
      <c r="B47" s="149" t="s">
        <v>308</v>
      </c>
      <c r="C47" s="51">
        <v>73</v>
      </c>
      <c r="D47" s="50">
        <f t="shared" si="0"/>
        <v>29.200000000000003</v>
      </c>
      <c r="E47" s="51">
        <f>'[3]14. Bappeda'!$I$17</f>
        <v>27</v>
      </c>
      <c r="F47" s="51">
        <v>23.1</v>
      </c>
      <c r="G47" s="51">
        <f>'[3]14. Bappeda'!$I$32</f>
        <v>18</v>
      </c>
      <c r="H47" s="51">
        <f>'[3]14. Bappeda'!$I$41</f>
        <v>20</v>
      </c>
      <c r="I47" s="50">
        <f t="shared" si="1"/>
        <v>52.859999999999992</v>
      </c>
      <c r="J47" s="50">
        <f t="shared" si="2"/>
        <v>82.06</v>
      </c>
      <c r="K47" s="57" t="s">
        <v>100</v>
      </c>
    </row>
    <row r="48" spans="1:11" ht="45.75" customHeight="1" x14ac:dyDescent="0.2">
      <c r="A48" s="134"/>
      <c r="B48" s="150"/>
      <c r="C48" s="117" t="s">
        <v>133</v>
      </c>
      <c r="D48" s="119" t="s">
        <v>155</v>
      </c>
      <c r="E48" s="119"/>
      <c r="F48" s="119"/>
      <c r="G48" s="119"/>
      <c r="H48" s="119"/>
      <c r="I48" s="119"/>
      <c r="J48" s="119"/>
      <c r="K48" s="120"/>
    </row>
    <row r="49" spans="1:11" ht="17.25" customHeight="1" x14ac:dyDescent="0.2">
      <c r="A49" s="134"/>
      <c r="B49" s="150"/>
      <c r="C49" s="123"/>
      <c r="D49" s="126" t="s">
        <v>149</v>
      </c>
      <c r="E49" s="126"/>
      <c r="F49" s="126"/>
      <c r="G49" s="126"/>
      <c r="H49" s="126"/>
      <c r="I49" s="126"/>
      <c r="J49" s="126"/>
      <c r="K49" s="127"/>
    </row>
    <row r="50" spans="1:11" ht="47.25" customHeight="1" x14ac:dyDescent="0.2">
      <c r="A50" s="134"/>
      <c r="B50" s="150"/>
      <c r="C50" s="123"/>
      <c r="D50" s="119" t="s">
        <v>135</v>
      </c>
      <c r="E50" s="119"/>
      <c r="F50" s="119"/>
      <c r="G50" s="119"/>
      <c r="H50" s="119"/>
      <c r="I50" s="119"/>
      <c r="J50" s="119"/>
      <c r="K50" s="120"/>
    </row>
    <row r="51" spans="1:11" ht="51" customHeight="1" x14ac:dyDescent="0.2">
      <c r="A51" s="196"/>
      <c r="B51" s="195"/>
      <c r="C51" s="212"/>
      <c r="D51" s="119" t="s">
        <v>156</v>
      </c>
      <c r="E51" s="119"/>
      <c r="F51" s="119"/>
      <c r="G51" s="119"/>
      <c r="H51" s="119"/>
      <c r="I51" s="119"/>
      <c r="J51" s="119"/>
      <c r="K51" s="120"/>
    </row>
    <row r="52" spans="1:11" ht="15" customHeight="1" x14ac:dyDescent="0.2">
      <c r="A52" s="133">
        <v>13</v>
      </c>
      <c r="B52" s="149" t="s">
        <v>278</v>
      </c>
      <c r="C52" s="208">
        <f>'Tatalaksana draft 2020'!C72</f>
        <v>81</v>
      </c>
      <c r="D52" s="209">
        <f t="shared" si="0"/>
        <v>32.4</v>
      </c>
      <c r="E52" s="210">
        <f>'Tatalaksana draft 2020'!E72</f>
        <v>18</v>
      </c>
      <c r="F52" s="210">
        <f>'Tatalaksana draft 2020'!F72</f>
        <v>25.2</v>
      </c>
      <c r="G52" s="210">
        <f>'Tatalaksana draft 2020'!G72</f>
        <v>19</v>
      </c>
      <c r="H52" s="210">
        <f>'Tatalaksana draft 2020'!H72</f>
        <v>20</v>
      </c>
      <c r="I52" s="209">
        <f t="shared" si="1"/>
        <v>49.32</v>
      </c>
      <c r="J52" s="209">
        <f t="shared" si="2"/>
        <v>81.72</v>
      </c>
      <c r="K52" s="57" t="s">
        <v>100</v>
      </c>
    </row>
    <row r="53" spans="1:11" ht="19.5" customHeight="1" x14ac:dyDescent="0.2">
      <c r="A53" s="134"/>
      <c r="B53" s="150"/>
      <c r="C53" s="117" t="s">
        <v>133</v>
      </c>
      <c r="D53" s="119" t="s">
        <v>160</v>
      </c>
      <c r="E53" s="119"/>
      <c r="F53" s="119"/>
      <c r="G53" s="119"/>
      <c r="H53" s="119"/>
      <c r="I53" s="119"/>
      <c r="J53" s="119"/>
      <c r="K53" s="120"/>
    </row>
    <row r="54" spans="1:11" ht="51" customHeight="1" x14ac:dyDescent="0.2">
      <c r="A54" s="134"/>
      <c r="B54" s="150"/>
      <c r="C54" s="212"/>
      <c r="D54" s="119" t="s">
        <v>161</v>
      </c>
      <c r="E54" s="119"/>
      <c r="F54" s="119"/>
      <c r="G54" s="119"/>
      <c r="H54" s="119"/>
      <c r="I54" s="119"/>
      <c r="J54" s="119"/>
      <c r="K54" s="120"/>
    </row>
    <row r="55" spans="1:11" x14ac:dyDescent="0.2">
      <c r="A55" s="133">
        <v>14</v>
      </c>
      <c r="B55" s="149" t="s">
        <v>9</v>
      </c>
      <c r="C55" s="210">
        <v>82</v>
      </c>
      <c r="D55" s="209">
        <f t="shared" si="0"/>
        <v>32.800000000000004</v>
      </c>
      <c r="E55" s="210">
        <f>'[3]9. Dinas Lingkungan Hidup'!$I$17</f>
        <v>25.5</v>
      </c>
      <c r="F55" s="210">
        <v>22.8</v>
      </c>
      <c r="G55" s="210">
        <f>'[3]9. Dinas Lingkungan Hidup'!$I$32</f>
        <v>13</v>
      </c>
      <c r="H55" s="210">
        <f>'[3]9. Dinas Lingkungan Hidup'!$I$41</f>
        <v>19</v>
      </c>
      <c r="I55" s="209">
        <f t="shared" si="1"/>
        <v>48.18</v>
      </c>
      <c r="J55" s="209">
        <f t="shared" si="2"/>
        <v>80.98</v>
      </c>
      <c r="K55" s="57" t="s">
        <v>100</v>
      </c>
    </row>
    <row r="56" spans="1:11" ht="63.75" customHeight="1" x14ac:dyDescent="0.2">
      <c r="A56" s="134"/>
      <c r="B56" s="150"/>
      <c r="C56" s="117" t="s">
        <v>133</v>
      </c>
      <c r="D56" s="119" t="s">
        <v>162</v>
      </c>
      <c r="E56" s="119"/>
      <c r="F56" s="119"/>
      <c r="G56" s="119"/>
      <c r="H56" s="119"/>
      <c r="I56" s="119"/>
      <c r="J56" s="119"/>
      <c r="K56" s="120"/>
    </row>
    <row r="57" spans="1:11" ht="31.5" customHeight="1" x14ac:dyDescent="0.2">
      <c r="A57" s="134"/>
      <c r="B57" s="150"/>
      <c r="C57" s="123"/>
      <c r="D57" s="119" t="s">
        <v>163</v>
      </c>
      <c r="E57" s="119"/>
      <c r="F57" s="119"/>
      <c r="G57" s="119"/>
      <c r="H57" s="119"/>
      <c r="I57" s="119"/>
      <c r="J57" s="119"/>
      <c r="K57" s="120"/>
    </row>
    <row r="58" spans="1:11" ht="16.5" customHeight="1" x14ac:dyDescent="0.2">
      <c r="A58" s="134"/>
      <c r="B58" s="150"/>
      <c r="C58" s="123"/>
      <c r="D58" s="126" t="s">
        <v>149</v>
      </c>
      <c r="E58" s="126"/>
      <c r="F58" s="126"/>
      <c r="G58" s="126"/>
      <c r="H58" s="126"/>
      <c r="I58" s="126"/>
      <c r="J58" s="126"/>
      <c r="K58" s="127"/>
    </row>
    <row r="59" spans="1:11" ht="29.25" customHeight="1" x14ac:dyDescent="0.2">
      <c r="A59" s="134"/>
      <c r="B59" s="150"/>
      <c r="C59" s="123"/>
      <c r="D59" s="119" t="s">
        <v>151</v>
      </c>
      <c r="E59" s="119"/>
      <c r="F59" s="119"/>
      <c r="G59" s="119"/>
      <c r="H59" s="119"/>
      <c r="I59" s="119"/>
      <c r="J59" s="119"/>
      <c r="K59" s="120"/>
    </row>
    <row r="60" spans="1:11" ht="33" customHeight="1" x14ac:dyDescent="0.2">
      <c r="A60" s="196"/>
      <c r="B60" s="195"/>
      <c r="C60" s="212"/>
      <c r="D60" s="119" t="s">
        <v>164</v>
      </c>
      <c r="E60" s="119"/>
      <c r="F60" s="119"/>
      <c r="G60" s="119"/>
      <c r="H60" s="119"/>
      <c r="I60" s="119"/>
      <c r="J60" s="119"/>
      <c r="K60" s="120"/>
    </row>
    <row r="61" spans="1:11" ht="34.5" customHeight="1" x14ac:dyDescent="0.2">
      <c r="A61" s="133">
        <v>15</v>
      </c>
      <c r="B61" s="149" t="s">
        <v>19</v>
      </c>
      <c r="C61" s="210">
        <f>'Nilai Uji Kompetensi 2020'!E21</f>
        <v>77</v>
      </c>
      <c r="D61" s="209">
        <f t="shared" si="0"/>
        <v>30.8</v>
      </c>
      <c r="E61" s="210">
        <f>'[2]4. Kartoharjo'!$I$17</f>
        <v>27</v>
      </c>
      <c r="F61" s="210">
        <f>'[2]4. Kartoharjo'!$I$24</f>
        <v>21.599999999999998</v>
      </c>
      <c r="G61" s="210">
        <f>'[2]4. Kartoharjo'!$I$32</f>
        <v>17</v>
      </c>
      <c r="H61" s="210">
        <f>'[2]4. Kartoharjo'!$I$41</f>
        <v>18</v>
      </c>
      <c r="I61" s="209">
        <f t="shared" si="1"/>
        <v>50.16</v>
      </c>
      <c r="J61" s="209">
        <f t="shared" si="2"/>
        <v>80.959999999999994</v>
      </c>
      <c r="K61" s="57" t="s">
        <v>100</v>
      </c>
    </row>
    <row r="62" spans="1:11" ht="47.25" customHeight="1" x14ac:dyDescent="0.2">
      <c r="A62" s="134"/>
      <c r="B62" s="150"/>
      <c r="C62" s="117" t="s">
        <v>133</v>
      </c>
      <c r="D62" s="119" t="s">
        <v>222</v>
      </c>
      <c r="E62" s="119"/>
      <c r="F62" s="119"/>
      <c r="G62" s="119"/>
      <c r="H62" s="119"/>
      <c r="I62" s="119"/>
      <c r="J62" s="119"/>
      <c r="K62" s="120"/>
    </row>
    <row r="63" spans="1:11" ht="42.75" customHeight="1" x14ac:dyDescent="0.2">
      <c r="A63" s="134"/>
      <c r="B63" s="150"/>
      <c r="C63" s="123"/>
      <c r="D63" s="136" t="s">
        <v>221</v>
      </c>
      <c r="E63" s="137"/>
      <c r="F63" s="137"/>
      <c r="G63" s="137"/>
      <c r="H63" s="137"/>
      <c r="I63" s="137"/>
      <c r="J63" s="137"/>
      <c r="K63" s="138"/>
    </row>
    <row r="64" spans="1:11" ht="33.75" customHeight="1" x14ac:dyDescent="0.2">
      <c r="A64" s="134"/>
      <c r="B64" s="150"/>
      <c r="C64" s="212"/>
      <c r="D64" s="136" t="s">
        <v>314</v>
      </c>
      <c r="E64" s="137"/>
      <c r="F64" s="137"/>
      <c r="G64" s="137"/>
      <c r="H64" s="137"/>
      <c r="I64" s="137"/>
      <c r="J64" s="137"/>
      <c r="K64" s="138"/>
    </row>
    <row r="65" spans="1:11" ht="14.25" customHeight="1" x14ac:dyDescent="0.2">
      <c r="A65" s="133">
        <v>16</v>
      </c>
      <c r="B65" s="149" t="s">
        <v>283</v>
      </c>
      <c r="C65" s="210">
        <f>'Nilai Uji Kompetensi 2020'!E11</f>
        <v>83</v>
      </c>
      <c r="D65" s="209">
        <f t="shared" si="0"/>
        <v>33.200000000000003</v>
      </c>
      <c r="E65" s="210">
        <f>'[1]5. Dinas Tenaga Kerja'!$I$17</f>
        <v>15</v>
      </c>
      <c r="F65" s="210">
        <f>'[1]5. Dinas Tenaga Kerja'!$I$24</f>
        <v>25.8</v>
      </c>
      <c r="G65" s="210">
        <f>'[1]5. Dinas Tenaga Kerja'!$I$32</f>
        <v>19</v>
      </c>
      <c r="H65" s="210">
        <f>'[1]5. Dinas Tenaga Kerja'!$I$41</f>
        <v>19</v>
      </c>
      <c r="I65" s="209">
        <f t="shared" si="1"/>
        <v>47.279999999999994</v>
      </c>
      <c r="J65" s="209">
        <f t="shared" si="2"/>
        <v>80.47999999999999</v>
      </c>
      <c r="K65" s="57" t="s">
        <v>100</v>
      </c>
    </row>
    <row r="66" spans="1:11" ht="35.25" customHeight="1" x14ac:dyDescent="0.2">
      <c r="A66" s="134"/>
      <c r="B66" s="150"/>
      <c r="C66" s="142" t="s">
        <v>133</v>
      </c>
      <c r="D66" s="136" t="s">
        <v>209</v>
      </c>
      <c r="E66" s="137"/>
      <c r="F66" s="137"/>
      <c r="G66" s="137"/>
      <c r="H66" s="137"/>
      <c r="I66" s="137"/>
      <c r="J66" s="137"/>
      <c r="K66" s="138"/>
    </row>
    <row r="67" spans="1:11" ht="33.75" customHeight="1" x14ac:dyDescent="0.2">
      <c r="A67" s="134"/>
      <c r="B67" s="150"/>
      <c r="C67" s="145"/>
      <c r="D67" s="119" t="s">
        <v>284</v>
      </c>
      <c r="E67" s="119"/>
      <c r="F67" s="119"/>
      <c r="G67" s="119"/>
      <c r="H67" s="119"/>
      <c r="I67" s="119"/>
      <c r="J67" s="119"/>
      <c r="K67" s="120"/>
    </row>
    <row r="68" spans="1:11" ht="37.5" customHeight="1" x14ac:dyDescent="0.2">
      <c r="A68" s="196"/>
      <c r="B68" s="195"/>
      <c r="C68" s="214"/>
      <c r="D68" s="119" t="s">
        <v>280</v>
      </c>
      <c r="E68" s="119"/>
      <c r="F68" s="119"/>
      <c r="G68" s="119"/>
      <c r="H68" s="119"/>
      <c r="I68" s="119"/>
      <c r="J68" s="119"/>
      <c r="K68" s="120"/>
    </row>
    <row r="69" spans="1:11" ht="33.75" customHeight="1" x14ac:dyDescent="0.2">
      <c r="A69" s="133">
        <v>17</v>
      </c>
      <c r="B69" s="149" t="s">
        <v>63</v>
      </c>
      <c r="C69" s="210">
        <v>74</v>
      </c>
      <c r="D69" s="209">
        <f t="shared" si="0"/>
        <v>29.6</v>
      </c>
      <c r="E69" s="210">
        <f>'[3]18. Bakesbangpol'!$I$17</f>
        <v>25.5</v>
      </c>
      <c r="F69" s="210">
        <v>23.1</v>
      </c>
      <c r="G69" s="210">
        <v>17.5</v>
      </c>
      <c r="H69" s="210">
        <v>18.5</v>
      </c>
      <c r="I69" s="209">
        <f t="shared" si="1"/>
        <v>50.76</v>
      </c>
      <c r="J69" s="209">
        <f t="shared" si="2"/>
        <v>80.36</v>
      </c>
      <c r="K69" s="57" t="s">
        <v>100</v>
      </c>
    </row>
    <row r="70" spans="1:11" ht="61.5" customHeight="1" x14ac:dyDescent="0.2">
      <c r="A70" s="134"/>
      <c r="B70" s="150"/>
      <c r="C70" s="117" t="s">
        <v>133</v>
      </c>
      <c r="D70" s="119" t="s">
        <v>225</v>
      </c>
      <c r="E70" s="119"/>
      <c r="F70" s="119"/>
      <c r="G70" s="119"/>
      <c r="H70" s="119"/>
      <c r="I70" s="119"/>
      <c r="J70" s="119"/>
      <c r="K70" s="120"/>
    </row>
    <row r="71" spans="1:11" ht="46.5" customHeight="1" x14ac:dyDescent="0.2">
      <c r="A71" s="134"/>
      <c r="B71" s="150"/>
      <c r="C71" s="180"/>
      <c r="D71" s="136" t="s">
        <v>224</v>
      </c>
      <c r="E71" s="137"/>
      <c r="F71" s="137"/>
      <c r="G71" s="137"/>
      <c r="H71" s="137"/>
      <c r="I71" s="137"/>
      <c r="J71" s="137"/>
      <c r="K71" s="138"/>
    </row>
    <row r="72" spans="1:11" ht="33.75" customHeight="1" x14ac:dyDescent="0.2">
      <c r="A72" s="134"/>
      <c r="B72" s="150"/>
      <c r="C72" s="180"/>
      <c r="D72" s="136" t="s">
        <v>206</v>
      </c>
      <c r="E72" s="137"/>
      <c r="F72" s="137"/>
      <c r="G72" s="137"/>
      <c r="H72" s="137"/>
      <c r="I72" s="137"/>
      <c r="J72" s="137"/>
      <c r="K72" s="138"/>
    </row>
    <row r="73" spans="1:11" ht="33.75" customHeight="1" x14ac:dyDescent="0.2">
      <c r="A73" s="196"/>
      <c r="B73" s="195"/>
      <c r="C73" s="225"/>
      <c r="D73" s="136" t="s">
        <v>212</v>
      </c>
      <c r="E73" s="137"/>
      <c r="F73" s="137"/>
      <c r="G73" s="137"/>
      <c r="H73" s="137"/>
      <c r="I73" s="137"/>
      <c r="J73" s="137"/>
      <c r="K73" s="138"/>
    </row>
    <row r="74" spans="1:11" ht="28.5" customHeight="1" x14ac:dyDescent="0.2">
      <c r="A74" s="133">
        <v>18</v>
      </c>
      <c r="B74" s="149" t="s">
        <v>310</v>
      </c>
      <c r="C74" s="208">
        <v>79</v>
      </c>
      <c r="D74" s="209">
        <f t="shared" si="0"/>
        <v>31.6</v>
      </c>
      <c r="E74" s="210">
        <v>21</v>
      </c>
      <c r="F74" s="210">
        <v>23.1</v>
      </c>
      <c r="G74" s="210">
        <v>18</v>
      </c>
      <c r="H74" s="210">
        <v>19</v>
      </c>
      <c r="I74" s="209">
        <f t="shared" si="1"/>
        <v>48.66</v>
      </c>
      <c r="J74" s="209">
        <f t="shared" si="2"/>
        <v>80.259999999999991</v>
      </c>
      <c r="K74" s="57" t="s">
        <v>100</v>
      </c>
    </row>
    <row r="75" spans="1:11" ht="33.75" customHeight="1" x14ac:dyDescent="0.2">
      <c r="A75" s="134"/>
      <c r="B75" s="150"/>
      <c r="C75" s="142" t="s">
        <v>133</v>
      </c>
      <c r="D75" s="136" t="s">
        <v>200</v>
      </c>
      <c r="E75" s="137"/>
      <c r="F75" s="137"/>
      <c r="G75" s="137"/>
      <c r="H75" s="137"/>
      <c r="I75" s="137"/>
      <c r="J75" s="137"/>
      <c r="K75" s="138"/>
    </row>
    <row r="76" spans="1:11" ht="48.75" customHeight="1" x14ac:dyDescent="0.2">
      <c r="A76" s="134"/>
      <c r="B76" s="150"/>
      <c r="C76" s="143"/>
      <c r="D76" s="136" t="s">
        <v>201</v>
      </c>
      <c r="E76" s="137"/>
      <c r="F76" s="137"/>
      <c r="G76" s="137"/>
      <c r="H76" s="137"/>
      <c r="I76" s="137"/>
      <c r="J76" s="137"/>
      <c r="K76" s="138"/>
    </row>
    <row r="77" spans="1:11" ht="45.75" customHeight="1" x14ac:dyDescent="0.2">
      <c r="A77" s="134"/>
      <c r="B77" s="150"/>
      <c r="C77" s="143"/>
      <c r="D77" s="136" t="s">
        <v>193</v>
      </c>
      <c r="E77" s="137"/>
      <c r="F77" s="137"/>
      <c r="G77" s="137"/>
      <c r="H77" s="137"/>
      <c r="I77" s="137"/>
      <c r="J77" s="137"/>
      <c r="K77" s="138"/>
    </row>
    <row r="78" spans="1:11" ht="34.5" customHeight="1" x14ac:dyDescent="0.2">
      <c r="A78" s="196"/>
      <c r="B78" s="195"/>
      <c r="C78" s="207"/>
      <c r="D78" s="136" t="s">
        <v>194</v>
      </c>
      <c r="E78" s="137"/>
      <c r="F78" s="137"/>
      <c r="G78" s="137"/>
      <c r="H78" s="137"/>
      <c r="I78" s="137"/>
      <c r="J78" s="137"/>
      <c r="K78" s="138"/>
    </row>
    <row r="79" spans="1:11" ht="28.5" customHeight="1" x14ac:dyDescent="0.2">
      <c r="A79" s="133">
        <v>19</v>
      </c>
      <c r="B79" s="149" t="s">
        <v>6</v>
      </c>
      <c r="C79" s="51">
        <f>'Nilai Uji Kompetensi 2020'!E18</f>
        <v>80</v>
      </c>
      <c r="D79" s="50">
        <f t="shared" si="0"/>
        <v>32</v>
      </c>
      <c r="E79" s="51">
        <f>'[1]2. Dinas Pertanian'!$I$17</f>
        <v>24</v>
      </c>
      <c r="F79" s="51">
        <f>'[1]2. Dinas Pertanian'!$I$24</f>
        <v>24.9</v>
      </c>
      <c r="G79" s="51">
        <f>'[1]2. Dinas Pertanian'!$I$32</f>
        <v>14</v>
      </c>
      <c r="H79" s="51">
        <f>'[3]13. Dinas Pertanian'!$I$41</f>
        <v>15</v>
      </c>
      <c r="I79" s="50">
        <f t="shared" si="1"/>
        <v>46.74</v>
      </c>
      <c r="J79" s="50">
        <f t="shared" si="2"/>
        <v>78.740000000000009</v>
      </c>
      <c r="K79" s="213" t="s">
        <v>100</v>
      </c>
    </row>
    <row r="80" spans="1:11" ht="28.5" customHeight="1" x14ac:dyDescent="0.2">
      <c r="A80" s="134"/>
      <c r="B80" s="150"/>
      <c r="C80" s="117" t="s">
        <v>133</v>
      </c>
      <c r="D80" s="119" t="s">
        <v>166</v>
      </c>
      <c r="E80" s="119"/>
      <c r="F80" s="119"/>
      <c r="G80" s="119"/>
      <c r="H80" s="119"/>
      <c r="I80" s="119"/>
      <c r="J80" s="119"/>
      <c r="K80" s="120"/>
    </row>
    <row r="81" spans="1:11" ht="33" customHeight="1" x14ac:dyDescent="0.2">
      <c r="A81" s="134"/>
      <c r="B81" s="150"/>
      <c r="C81" s="123"/>
      <c r="D81" s="136" t="s">
        <v>281</v>
      </c>
      <c r="E81" s="137"/>
      <c r="F81" s="137"/>
      <c r="G81" s="137"/>
      <c r="H81" s="137"/>
      <c r="I81" s="137"/>
      <c r="J81" s="137"/>
      <c r="K81" s="138"/>
    </row>
    <row r="82" spans="1:11" ht="36.75" customHeight="1" x14ac:dyDescent="0.2">
      <c r="A82" s="196"/>
      <c r="B82" s="195"/>
      <c r="C82" s="212"/>
      <c r="D82" s="119" t="s">
        <v>151</v>
      </c>
      <c r="E82" s="119"/>
      <c r="F82" s="119"/>
      <c r="G82" s="119"/>
      <c r="H82" s="119"/>
      <c r="I82" s="119"/>
      <c r="J82" s="119"/>
      <c r="K82" s="120"/>
    </row>
    <row r="83" spans="1:11" ht="32.25" customHeight="1" x14ac:dyDescent="0.2">
      <c r="A83" s="133">
        <v>20</v>
      </c>
      <c r="B83" s="149" t="s">
        <v>304</v>
      </c>
      <c r="C83" s="206">
        <v>70</v>
      </c>
      <c r="D83" s="50">
        <f t="shared" si="0"/>
        <v>28</v>
      </c>
      <c r="E83" s="51">
        <v>24</v>
      </c>
      <c r="F83" s="51">
        <v>21.9</v>
      </c>
      <c r="G83" s="51">
        <v>18</v>
      </c>
      <c r="H83" s="51">
        <v>19</v>
      </c>
      <c r="I83" s="50">
        <f t="shared" si="1"/>
        <v>49.74</v>
      </c>
      <c r="J83" s="50">
        <f t="shared" si="2"/>
        <v>77.740000000000009</v>
      </c>
      <c r="K83" s="57" t="s">
        <v>100</v>
      </c>
    </row>
    <row r="84" spans="1:11" ht="32.25" customHeight="1" x14ac:dyDescent="0.2">
      <c r="A84" s="134"/>
      <c r="B84" s="150"/>
      <c r="C84" s="117" t="s">
        <v>133</v>
      </c>
      <c r="D84" s="136" t="s">
        <v>147</v>
      </c>
      <c r="E84" s="137"/>
      <c r="F84" s="137"/>
      <c r="G84" s="137"/>
      <c r="H84" s="137"/>
      <c r="I84" s="137"/>
      <c r="J84" s="137"/>
      <c r="K84" s="138"/>
    </row>
    <row r="85" spans="1:11" ht="35.25" customHeight="1" x14ac:dyDescent="0.2">
      <c r="A85" s="134"/>
      <c r="B85" s="150"/>
      <c r="C85" s="123"/>
      <c r="D85" s="177" t="s">
        <v>148</v>
      </c>
      <c r="E85" s="178"/>
      <c r="F85" s="178"/>
      <c r="G85" s="178"/>
      <c r="H85" s="178"/>
      <c r="I85" s="178"/>
      <c r="J85" s="178"/>
      <c r="K85" s="179"/>
    </row>
    <row r="86" spans="1:11" ht="18" customHeight="1" x14ac:dyDescent="0.2">
      <c r="A86" s="134"/>
      <c r="B86" s="150"/>
      <c r="C86" s="123"/>
      <c r="D86" s="177" t="s">
        <v>149</v>
      </c>
      <c r="E86" s="178"/>
      <c r="F86" s="178"/>
      <c r="G86" s="178"/>
      <c r="H86" s="178"/>
      <c r="I86" s="178"/>
      <c r="J86" s="178"/>
      <c r="K86" s="179"/>
    </row>
    <row r="87" spans="1:11" ht="17.25" customHeight="1" x14ac:dyDescent="0.2">
      <c r="A87" s="134"/>
      <c r="B87" s="150"/>
      <c r="C87" s="123"/>
      <c r="D87" s="177" t="s">
        <v>150</v>
      </c>
      <c r="E87" s="178"/>
      <c r="F87" s="178"/>
      <c r="G87" s="178"/>
      <c r="H87" s="178"/>
      <c r="I87" s="178"/>
      <c r="J87" s="178"/>
      <c r="K87" s="179"/>
    </row>
    <row r="88" spans="1:11" ht="16.5" customHeight="1" x14ac:dyDescent="0.2">
      <c r="A88" s="133">
        <v>21</v>
      </c>
      <c r="B88" s="149" t="s">
        <v>8</v>
      </c>
      <c r="C88" s="9">
        <v>71</v>
      </c>
      <c r="D88" s="12">
        <f t="shared" si="0"/>
        <v>28.400000000000002</v>
      </c>
      <c r="E88" s="9">
        <v>27</v>
      </c>
      <c r="F88" s="9">
        <v>23.7</v>
      </c>
      <c r="G88" s="9">
        <v>14</v>
      </c>
      <c r="H88" s="9">
        <v>17.5</v>
      </c>
      <c r="I88" s="12">
        <f t="shared" si="1"/>
        <v>49.32</v>
      </c>
      <c r="J88" s="12">
        <f t="shared" si="2"/>
        <v>77.72</v>
      </c>
      <c r="K88" s="103" t="s">
        <v>100</v>
      </c>
    </row>
    <row r="89" spans="1:11" ht="32.25" customHeight="1" x14ac:dyDescent="0.2">
      <c r="A89" s="134"/>
      <c r="B89" s="150"/>
      <c r="C89" s="142" t="s">
        <v>133</v>
      </c>
      <c r="D89" s="119" t="s">
        <v>145</v>
      </c>
      <c r="E89" s="119"/>
      <c r="F89" s="119"/>
      <c r="G89" s="119"/>
      <c r="H89" s="119"/>
      <c r="I89" s="119"/>
      <c r="J89" s="119"/>
      <c r="K89" s="120"/>
    </row>
    <row r="90" spans="1:11" ht="60" customHeight="1" x14ac:dyDescent="0.2">
      <c r="A90" s="134"/>
      <c r="B90" s="150"/>
      <c r="C90" s="145"/>
      <c r="D90" s="119" t="s">
        <v>210</v>
      </c>
      <c r="E90" s="119"/>
      <c r="F90" s="119"/>
      <c r="G90" s="119"/>
      <c r="H90" s="119"/>
      <c r="I90" s="119"/>
      <c r="J90" s="119"/>
      <c r="K90" s="120"/>
    </row>
    <row r="91" spans="1:11" ht="36" customHeight="1" x14ac:dyDescent="0.2">
      <c r="A91" s="196"/>
      <c r="B91" s="195"/>
      <c r="C91" s="214"/>
      <c r="D91" s="136" t="s">
        <v>165</v>
      </c>
      <c r="E91" s="137"/>
      <c r="F91" s="137"/>
      <c r="G91" s="137"/>
      <c r="H91" s="137"/>
      <c r="I91" s="137"/>
      <c r="J91" s="137"/>
      <c r="K91" s="138"/>
    </row>
    <row r="92" spans="1:11" ht="27.75" customHeight="1" x14ac:dyDescent="0.2">
      <c r="A92" s="133">
        <v>22</v>
      </c>
      <c r="B92" s="149" t="s">
        <v>255</v>
      </c>
      <c r="C92" s="206">
        <f>'Nilai Uji Kompetensi 2020'!E36</f>
        <v>68</v>
      </c>
      <c r="D92" s="50">
        <f t="shared" si="0"/>
        <v>27.200000000000003</v>
      </c>
      <c r="E92" s="51">
        <f>'[1]9. Dinas Perpustakaan'!$I$17</f>
        <v>24</v>
      </c>
      <c r="F92" s="51">
        <f>'[1]9. Dinas Perpustakaan'!$I$24</f>
        <v>21.599999999999998</v>
      </c>
      <c r="G92" s="51">
        <f>'[1]9. Dinas Perpustakaan'!$I$32</f>
        <v>19</v>
      </c>
      <c r="H92" s="51">
        <f>'[1]9. Dinas Perpustakaan'!$I$41</f>
        <v>19</v>
      </c>
      <c r="I92" s="50">
        <f t="shared" si="1"/>
        <v>50.16</v>
      </c>
      <c r="J92" s="50">
        <f t="shared" si="2"/>
        <v>77.36</v>
      </c>
      <c r="K92" s="57" t="s">
        <v>100</v>
      </c>
    </row>
    <row r="93" spans="1:11" ht="30" customHeight="1" x14ac:dyDescent="0.2">
      <c r="A93" s="134"/>
      <c r="B93" s="150"/>
      <c r="C93" s="117" t="s">
        <v>133</v>
      </c>
      <c r="D93" s="119" t="s">
        <v>152</v>
      </c>
      <c r="E93" s="119"/>
      <c r="F93" s="119"/>
      <c r="G93" s="119"/>
      <c r="H93" s="119"/>
      <c r="I93" s="119"/>
      <c r="J93" s="119"/>
      <c r="K93" s="120"/>
    </row>
    <row r="94" spans="1:11" ht="63" customHeight="1" x14ac:dyDescent="0.2">
      <c r="A94" s="196"/>
      <c r="B94" s="195"/>
      <c r="C94" s="123"/>
      <c r="D94" s="119" t="s">
        <v>153</v>
      </c>
      <c r="E94" s="119"/>
      <c r="F94" s="119"/>
      <c r="G94" s="119"/>
      <c r="H94" s="119"/>
      <c r="I94" s="119"/>
      <c r="J94" s="119"/>
      <c r="K94" s="120"/>
    </row>
    <row r="95" spans="1:11" ht="28.5" customHeight="1" x14ac:dyDescent="0.2">
      <c r="A95" s="133">
        <v>23</v>
      </c>
      <c r="B95" s="149" t="s">
        <v>309</v>
      </c>
      <c r="C95" s="88">
        <v>72</v>
      </c>
      <c r="D95" s="12">
        <f t="shared" si="0"/>
        <v>28.8</v>
      </c>
      <c r="E95" s="9">
        <v>16.5</v>
      </c>
      <c r="F95" s="9">
        <v>21.3</v>
      </c>
      <c r="G95" s="9">
        <v>20</v>
      </c>
      <c r="H95" s="9">
        <v>20</v>
      </c>
      <c r="I95" s="12">
        <f t="shared" si="1"/>
        <v>46.68</v>
      </c>
      <c r="J95" s="12">
        <f t="shared" si="2"/>
        <v>75.48</v>
      </c>
      <c r="K95" s="37" t="s">
        <v>100</v>
      </c>
    </row>
    <row r="96" spans="1:11" ht="33.75" customHeight="1" x14ac:dyDescent="0.2">
      <c r="A96" s="134"/>
      <c r="B96" s="150"/>
      <c r="C96" s="142" t="s">
        <v>133</v>
      </c>
      <c r="D96" s="136" t="s">
        <v>197</v>
      </c>
      <c r="E96" s="137"/>
      <c r="F96" s="137"/>
      <c r="G96" s="137"/>
      <c r="H96" s="137"/>
      <c r="I96" s="137"/>
      <c r="J96" s="137"/>
      <c r="K96" s="138"/>
    </row>
    <row r="97" spans="1:11" ht="60" customHeight="1" x14ac:dyDescent="0.2">
      <c r="A97" s="134"/>
      <c r="B97" s="150"/>
      <c r="C97" s="143"/>
      <c r="D97" s="136" t="s">
        <v>196</v>
      </c>
      <c r="E97" s="137"/>
      <c r="F97" s="137"/>
      <c r="G97" s="137"/>
      <c r="H97" s="137"/>
      <c r="I97" s="137"/>
      <c r="J97" s="137"/>
      <c r="K97" s="138"/>
    </row>
    <row r="98" spans="1:11" ht="45.75" customHeight="1" x14ac:dyDescent="0.2">
      <c r="A98" s="134"/>
      <c r="B98" s="150"/>
      <c r="C98" s="143"/>
      <c r="D98" s="136" t="s">
        <v>193</v>
      </c>
      <c r="E98" s="137"/>
      <c r="F98" s="137"/>
      <c r="G98" s="137"/>
      <c r="H98" s="137"/>
      <c r="I98" s="137"/>
      <c r="J98" s="137"/>
      <c r="K98" s="138"/>
    </row>
    <row r="99" spans="1:11" ht="30.75" customHeight="1" x14ac:dyDescent="0.2">
      <c r="A99" s="134"/>
      <c r="B99" s="150"/>
      <c r="C99" s="143"/>
      <c r="D99" s="136" t="s">
        <v>206</v>
      </c>
      <c r="E99" s="137"/>
      <c r="F99" s="137"/>
      <c r="G99" s="137"/>
      <c r="H99" s="137"/>
      <c r="I99" s="137"/>
      <c r="J99" s="137"/>
      <c r="K99" s="138"/>
    </row>
    <row r="100" spans="1:11" ht="33" customHeight="1" x14ac:dyDescent="0.2">
      <c r="A100" s="196"/>
      <c r="B100" s="195"/>
      <c r="C100" s="207"/>
      <c r="D100" s="136" t="s">
        <v>194</v>
      </c>
      <c r="E100" s="137"/>
      <c r="F100" s="137"/>
      <c r="G100" s="137"/>
      <c r="H100" s="137"/>
      <c r="I100" s="137"/>
      <c r="J100" s="137"/>
      <c r="K100" s="138"/>
    </row>
    <row r="101" spans="1:11" ht="30.75" customHeight="1" x14ac:dyDescent="0.2">
      <c r="A101" s="133">
        <v>24</v>
      </c>
      <c r="B101" s="149" t="s">
        <v>307</v>
      </c>
      <c r="C101" s="208">
        <v>81</v>
      </c>
      <c r="D101" s="209">
        <f t="shared" si="0"/>
        <v>32.4</v>
      </c>
      <c r="E101" s="210">
        <v>15</v>
      </c>
      <c r="F101" s="210">
        <v>19.8</v>
      </c>
      <c r="G101" s="210">
        <v>17</v>
      </c>
      <c r="H101" s="210">
        <v>20</v>
      </c>
      <c r="I101" s="209">
        <f t="shared" si="1"/>
        <v>43.08</v>
      </c>
      <c r="J101" s="209">
        <f t="shared" si="2"/>
        <v>75.47999999999999</v>
      </c>
      <c r="K101" s="213" t="s">
        <v>100</v>
      </c>
    </row>
    <row r="102" spans="1:11" ht="30.75" customHeight="1" x14ac:dyDescent="0.2">
      <c r="A102" s="134"/>
      <c r="B102" s="150"/>
      <c r="C102" s="142" t="s">
        <v>133</v>
      </c>
      <c r="D102" s="136" t="s">
        <v>211</v>
      </c>
      <c r="E102" s="165"/>
      <c r="F102" s="165"/>
      <c r="G102" s="165"/>
      <c r="H102" s="165"/>
      <c r="I102" s="165"/>
      <c r="J102" s="165"/>
      <c r="K102" s="166"/>
    </row>
    <row r="103" spans="1:11" ht="60.75" customHeight="1" x14ac:dyDescent="0.2">
      <c r="A103" s="134"/>
      <c r="B103" s="150"/>
      <c r="C103" s="145"/>
      <c r="D103" s="119" t="s">
        <v>210</v>
      </c>
      <c r="E103" s="119"/>
      <c r="F103" s="119"/>
      <c r="G103" s="119"/>
      <c r="H103" s="119"/>
      <c r="I103" s="119"/>
      <c r="J103" s="119"/>
      <c r="K103" s="120"/>
    </row>
    <row r="104" spans="1:11" ht="30.75" customHeight="1" x14ac:dyDescent="0.2">
      <c r="A104" s="134"/>
      <c r="B104" s="150"/>
      <c r="C104" s="145"/>
      <c r="D104" s="136" t="s">
        <v>206</v>
      </c>
      <c r="E104" s="137"/>
      <c r="F104" s="137"/>
      <c r="G104" s="137"/>
      <c r="H104" s="137"/>
      <c r="I104" s="137"/>
      <c r="J104" s="137"/>
      <c r="K104" s="138"/>
    </row>
    <row r="105" spans="1:11" ht="33.75" customHeight="1" x14ac:dyDescent="0.2">
      <c r="A105" s="196"/>
      <c r="B105" s="195"/>
      <c r="C105" s="214"/>
      <c r="D105" s="136" t="s">
        <v>212</v>
      </c>
      <c r="E105" s="137"/>
      <c r="F105" s="137"/>
      <c r="G105" s="137"/>
      <c r="H105" s="137"/>
      <c r="I105" s="137"/>
      <c r="J105" s="137"/>
      <c r="K105" s="138"/>
    </row>
    <row r="106" spans="1:11" ht="30" customHeight="1" x14ac:dyDescent="0.2">
      <c r="A106" s="133">
        <v>25</v>
      </c>
      <c r="B106" s="149" t="s">
        <v>71</v>
      </c>
      <c r="C106" s="210">
        <v>74</v>
      </c>
      <c r="D106" s="209">
        <f t="shared" si="0"/>
        <v>29.6</v>
      </c>
      <c r="E106" s="210">
        <v>27</v>
      </c>
      <c r="F106" s="210">
        <v>20.399999999999999</v>
      </c>
      <c r="G106" s="210">
        <v>14</v>
      </c>
      <c r="H106" s="210">
        <v>15</v>
      </c>
      <c r="I106" s="209">
        <f t="shared" si="1"/>
        <v>45.84</v>
      </c>
      <c r="J106" s="209">
        <f t="shared" si="2"/>
        <v>75.44</v>
      </c>
      <c r="K106" s="57" t="s">
        <v>100</v>
      </c>
    </row>
    <row r="107" spans="1:11" ht="64.5" customHeight="1" x14ac:dyDescent="0.2">
      <c r="A107" s="134"/>
      <c r="B107" s="150"/>
      <c r="C107" s="142" t="s">
        <v>133</v>
      </c>
      <c r="D107" s="136" t="s">
        <v>203</v>
      </c>
      <c r="E107" s="137"/>
      <c r="F107" s="137"/>
      <c r="G107" s="137"/>
      <c r="H107" s="137"/>
      <c r="I107" s="137"/>
      <c r="J107" s="137"/>
      <c r="K107" s="138"/>
    </row>
    <row r="108" spans="1:11" ht="48.75" customHeight="1" x14ac:dyDescent="0.2">
      <c r="A108" s="134"/>
      <c r="B108" s="150"/>
      <c r="C108" s="145"/>
      <c r="D108" s="136" t="s">
        <v>193</v>
      </c>
      <c r="E108" s="137"/>
      <c r="F108" s="137"/>
      <c r="G108" s="137"/>
      <c r="H108" s="137"/>
      <c r="I108" s="137"/>
      <c r="J108" s="137"/>
      <c r="K108" s="138"/>
    </row>
    <row r="109" spans="1:11" ht="30" customHeight="1" x14ac:dyDescent="0.2">
      <c r="A109" s="134"/>
      <c r="B109" s="150"/>
      <c r="C109" s="145"/>
      <c r="D109" s="136" t="s">
        <v>314</v>
      </c>
      <c r="E109" s="137"/>
      <c r="F109" s="137"/>
      <c r="G109" s="137"/>
      <c r="H109" s="137"/>
      <c r="I109" s="137"/>
      <c r="J109" s="137"/>
      <c r="K109" s="138"/>
    </row>
    <row r="110" spans="1:11" ht="33.75" customHeight="1" x14ac:dyDescent="0.2">
      <c r="A110" s="196"/>
      <c r="B110" s="195"/>
      <c r="C110" s="214"/>
      <c r="D110" s="136" t="s">
        <v>194</v>
      </c>
      <c r="E110" s="137"/>
      <c r="F110" s="137"/>
      <c r="G110" s="137"/>
      <c r="H110" s="137"/>
      <c r="I110" s="137"/>
      <c r="J110" s="137"/>
      <c r="K110" s="138"/>
    </row>
    <row r="111" spans="1:11" ht="29.25" customHeight="1" x14ac:dyDescent="0.2">
      <c r="A111" s="133">
        <v>26</v>
      </c>
      <c r="B111" s="149" t="s">
        <v>18</v>
      </c>
      <c r="C111" s="210">
        <v>72</v>
      </c>
      <c r="D111" s="209">
        <f t="shared" si="0"/>
        <v>28.8</v>
      </c>
      <c r="E111" s="210">
        <v>27</v>
      </c>
      <c r="F111" s="210">
        <v>21</v>
      </c>
      <c r="G111" s="210">
        <v>14</v>
      </c>
      <c r="H111" s="210">
        <v>15</v>
      </c>
      <c r="I111" s="209">
        <f t="shared" si="1"/>
        <v>46.199999999999996</v>
      </c>
      <c r="J111" s="209">
        <f t="shared" si="2"/>
        <v>75</v>
      </c>
      <c r="K111" s="213" t="s">
        <v>100</v>
      </c>
    </row>
    <row r="112" spans="1:11" ht="45.75" customHeight="1" x14ac:dyDescent="0.2">
      <c r="A112" s="134"/>
      <c r="B112" s="150"/>
      <c r="C112" s="142" t="s">
        <v>133</v>
      </c>
      <c r="D112" s="136" t="s">
        <v>178</v>
      </c>
      <c r="E112" s="137"/>
      <c r="F112" s="137"/>
      <c r="G112" s="137"/>
      <c r="H112" s="137"/>
      <c r="I112" s="137"/>
      <c r="J112" s="137"/>
      <c r="K112" s="138"/>
    </row>
    <row r="113" spans="1:11" ht="31.5" customHeight="1" x14ac:dyDescent="0.2">
      <c r="A113" s="134"/>
      <c r="B113" s="150"/>
      <c r="C113" s="145"/>
      <c r="D113" s="136" t="s">
        <v>177</v>
      </c>
      <c r="E113" s="137"/>
      <c r="F113" s="137"/>
      <c r="G113" s="137"/>
      <c r="H113" s="137"/>
      <c r="I113" s="137"/>
      <c r="J113" s="137"/>
      <c r="K113" s="138"/>
    </row>
    <row r="114" spans="1:11" ht="29.25" customHeight="1" x14ac:dyDescent="0.2">
      <c r="A114" s="134"/>
      <c r="B114" s="150"/>
      <c r="C114" s="145"/>
      <c r="D114" s="136" t="s">
        <v>314</v>
      </c>
      <c r="E114" s="137"/>
      <c r="F114" s="137"/>
      <c r="G114" s="137"/>
      <c r="H114" s="137"/>
      <c r="I114" s="137"/>
      <c r="J114" s="137"/>
      <c r="K114" s="138"/>
    </row>
    <row r="115" spans="1:11" ht="48" customHeight="1" x14ac:dyDescent="0.2">
      <c r="A115" s="196"/>
      <c r="B115" s="195"/>
      <c r="C115" s="214"/>
      <c r="D115" s="136" t="s">
        <v>176</v>
      </c>
      <c r="E115" s="137"/>
      <c r="F115" s="137"/>
      <c r="G115" s="137"/>
      <c r="H115" s="137"/>
      <c r="I115" s="137"/>
      <c r="J115" s="137"/>
      <c r="K115" s="138"/>
    </row>
    <row r="116" spans="1:11" ht="33.75" customHeight="1" x14ac:dyDescent="0.2">
      <c r="A116" s="133">
        <v>27</v>
      </c>
      <c r="B116" s="149" t="s">
        <v>72</v>
      </c>
      <c r="C116" s="208">
        <v>68</v>
      </c>
      <c r="D116" s="209">
        <f t="shared" si="0"/>
        <v>27.200000000000003</v>
      </c>
      <c r="E116" s="210">
        <v>27</v>
      </c>
      <c r="F116" s="210">
        <v>20.399999999999999</v>
      </c>
      <c r="G116" s="210">
        <v>15.5</v>
      </c>
      <c r="H116" s="210">
        <v>17</v>
      </c>
      <c r="I116" s="209">
        <f t="shared" si="1"/>
        <v>47.940000000000005</v>
      </c>
      <c r="J116" s="209">
        <f t="shared" si="2"/>
        <v>75.140000000000015</v>
      </c>
      <c r="K116" s="57" t="s">
        <v>100</v>
      </c>
    </row>
    <row r="117" spans="1:11" ht="61.5" customHeight="1" x14ac:dyDescent="0.2">
      <c r="A117" s="134"/>
      <c r="B117" s="150"/>
      <c r="C117" s="142" t="s">
        <v>133</v>
      </c>
      <c r="D117" s="136" t="s">
        <v>204</v>
      </c>
      <c r="E117" s="137"/>
      <c r="F117" s="137"/>
      <c r="G117" s="137"/>
      <c r="H117" s="137"/>
      <c r="I117" s="137"/>
      <c r="J117" s="137"/>
      <c r="K117" s="138"/>
    </row>
    <row r="118" spans="1:11" ht="21.75" customHeight="1" x14ac:dyDescent="0.2">
      <c r="A118" s="134"/>
      <c r="B118" s="150"/>
      <c r="C118" s="145"/>
      <c r="D118" s="136" t="s">
        <v>208</v>
      </c>
      <c r="E118" s="137"/>
      <c r="F118" s="137"/>
      <c r="G118" s="137"/>
      <c r="H118" s="137"/>
      <c r="I118" s="137"/>
      <c r="J118" s="137"/>
      <c r="K118" s="138"/>
    </row>
    <row r="119" spans="1:11" ht="33.75" customHeight="1" x14ac:dyDescent="0.2">
      <c r="A119" s="134"/>
      <c r="B119" s="150"/>
      <c r="C119" s="145"/>
      <c r="D119" s="136" t="s">
        <v>205</v>
      </c>
      <c r="E119" s="137"/>
      <c r="F119" s="137"/>
      <c r="G119" s="137"/>
      <c r="H119" s="137"/>
      <c r="I119" s="137"/>
      <c r="J119" s="137"/>
      <c r="K119" s="138"/>
    </row>
    <row r="120" spans="1:11" ht="33.75" customHeight="1" x14ac:dyDescent="0.2">
      <c r="A120" s="134"/>
      <c r="B120" s="150"/>
      <c r="C120" s="145"/>
      <c r="D120" s="136" t="s">
        <v>314</v>
      </c>
      <c r="E120" s="137"/>
      <c r="F120" s="137"/>
      <c r="G120" s="137"/>
      <c r="H120" s="137"/>
      <c r="I120" s="137"/>
      <c r="J120" s="137"/>
      <c r="K120" s="138"/>
    </row>
    <row r="121" spans="1:11" ht="47.25" customHeight="1" x14ac:dyDescent="0.2">
      <c r="A121" s="196"/>
      <c r="B121" s="195"/>
      <c r="C121" s="214"/>
      <c r="D121" s="136" t="s">
        <v>207</v>
      </c>
      <c r="E121" s="137"/>
      <c r="F121" s="137"/>
      <c r="G121" s="137"/>
      <c r="H121" s="137"/>
      <c r="I121" s="137"/>
      <c r="J121" s="137"/>
      <c r="K121" s="138"/>
    </row>
    <row r="122" spans="1:11" ht="28.5" customHeight="1" x14ac:dyDescent="0.2">
      <c r="A122" s="133">
        <v>28</v>
      </c>
      <c r="B122" s="149" t="s">
        <v>53</v>
      </c>
      <c r="C122" s="206">
        <v>69</v>
      </c>
      <c r="D122" s="50">
        <f t="shared" si="0"/>
        <v>27.6</v>
      </c>
      <c r="E122" s="51">
        <f>'[1]10. Setwan'!$I$17</f>
        <v>15</v>
      </c>
      <c r="F122" s="51">
        <f>'[1]10. Setwan'!$I$24</f>
        <v>24.9</v>
      </c>
      <c r="G122" s="51">
        <f>'[1]10. Setwan'!$I$32</f>
        <v>19</v>
      </c>
      <c r="H122" s="51">
        <f>'[1]10. Setwan'!$I$41</f>
        <v>20</v>
      </c>
      <c r="I122" s="50">
        <f t="shared" si="1"/>
        <v>47.34</v>
      </c>
      <c r="J122" s="50">
        <f t="shared" si="2"/>
        <v>74.94</v>
      </c>
      <c r="K122" s="57" t="s">
        <v>100</v>
      </c>
    </row>
    <row r="123" spans="1:11" ht="28.5" customHeight="1" x14ac:dyDescent="0.2">
      <c r="A123" s="134"/>
      <c r="B123" s="150"/>
      <c r="C123" s="117" t="s">
        <v>133</v>
      </c>
      <c r="D123" s="119" t="s">
        <v>139</v>
      </c>
      <c r="E123" s="119"/>
      <c r="F123" s="119"/>
      <c r="G123" s="119"/>
      <c r="H123" s="119"/>
      <c r="I123" s="119"/>
      <c r="J123" s="119"/>
      <c r="K123" s="120"/>
    </row>
    <row r="124" spans="1:11" ht="51" customHeight="1" x14ac:dyDescent="0.2">
      <c r="A124" s="196"/>
      <c r="B124" s="195"/>
      <c r="C124" s="212"/>
      <c r="D124" s="119" t="s">
        <v>140</v>
      </c>
      <c r="E124" s="119"/>
      <c r="F124" s="119"/>
      <c r="G124" s="119"/>
      <c r="H124" s="119"/>
      <c r="I124" s="119"/>
      <c r="J124" s="119"/>
      <c r="K124" s="120"/>
    </row>
    <row r="125" spans="1:11" x14ac:dyDescent="0.2">
      <c r="A125" s="133">
        <v>29</v>
      </c>
      <c r="B125" s="149" t="s">
        <v>43</v>
      </c>
      <c r="C125" s="206">
        <v>54</v>
      </c>
      <c r="D125" s="50">
        <f t="shared" si="0"/>
        <v>21.6</v>
      </c>
      <c r="E125" s="51">
        <f>'[3]15. Satpol PP'!$I$17</f>
        <v>24</v>
      </c>
      <c r="F125" s="51">
        <v>24.9</v>
      </c>
      <c r="G125" s="51">
        <f>'[3]15. Satpol PP'!$I$32</f>
        <v>19.5</v>
      </c>
      <c r="H125" s="51">
        <f>'[3]15. Satpol PP'!$I$41</f>
        <v>19.5</v>
      </c>
      <c r="I125" s="50">
        <f t="shared" si="1"/>
        <v>52.74</v>
      </c>
      <c r="J125" s="50">
        <f t="shared" si="2"/>
        <v>74.34</v>
      </c>
      <c r="K125" s="57" t="s">
        <v>100</v>
      </c>
    </row>
    <row r="126" spans="1:11" ht="35.25" customHeight="1" x14ac:dyDescent="0.2">
      <c r="A126" s="134"/>
      <c r="B126" s="150"/>
      <c r="C126" s="117" t="s">
        <v>133</v>
      </c>
      <c r="D126" s="119" t="s">
        <v>136</v>
      </c>
      <c r="E126" s="119"/>
      <c r="F126" s="119"/>
      <c r="G126" s="119"/>
      <c r="H126" s="119"/>
      <c r="I126" s="119"/>
      <c r="J126" s="119"/>
      <c r="K126" s="120"/>
    </row>
    <row r="127" spans="1:11" ht="32.25" customHeight="1" x14ac:dyDescent="0.2">
      <c r="A127" s="134"/>
      <c r="B127" s="150"/>
      <c r="C127" s="123"/>
      <c r="D127" s="119" t="s">
        <v>137</v>
      </c>
      <c r="E127" s="119"/>
      <c r="F127" s="119"/>
      <c r="G127" s="119"/>
      <c r="H127" s="119"/>
      <c r="I127" s="119"/>
      <c r="J127" s="119"/>
      <c r="K127" s="120"/>
    </row>
    <row r="128" spans="1:11" ht="34.5" customHeight="1" x14ac:dyDescent="0.2">
      <c r="A128" s="196"/>
      <c r="B128" s="195"/>
      <c r="C128" s="208"/>
      <c r="D128" s="119" t="s">
        <v>138</v>
      </c>
      <c r="E128" s="119"/>
      <c r="F128" s="119"/>
      <c r="G128" s="119"/>
      <c r="H128" s="119"/>
      <c r="I128" s="119"/>
      <c r="J128" s="119"/>
      <c r="K128" s="120"/>
    </row>
    <row r="129" spans="1:22" ht="30.75" customHeight="1" x14ac:dyDescent="0.2">
      <c r="A129" s="203">
        <v>30</v>
      </c>
      <c r="B129" s="149" t="s">
        <v>306</v>
      </c>
      <c r="C129" s="208">
        <v>69</v>
      </c>
      <c r="D129" s="209">
        <f t="shared" si="0"/>
        <v>27.6</v>
      </c>
      <c r="E129" s="210">
        <v>25.5</v>
      </c>
      <c r="F129" s="210">
        <v>22.5</v>
      </c>
      <c r="G129" s="210">
        <v>14.5</v>
      </c>
      <c r="H129" s="210">
        <f>15</f>
        <v>15</v>
      </c>
      <c r="I129" s="209">
        <f t="shared" si="1"/>
        <v>46.5</v>
      </c>
      <c r="J129" s="209">
        <f t="shared" si="2"/>
        <v>74.099999999999994</v>
      </c>
      <c r="K129" s="57" t="s">
        <v>100</v>
      </c>
      <c r="N129" s="39"/>
      <c r="O129" s="107"/>
      <c r="P129" s="108"/>
      <c r="Q129" s="109"/>
      <c r="R129" s="109"/>
      <c r="S129" s="109"/>
      <c r="T129" s="109"/>
      <c r="U129" s="108"/>
      <c r="V129" s="108"/>
    </row>
    <row r="130" spans="1:22" ht="58.5" customHeight="1" x14ac:dyDescent="0.2">
      <c r="A130" s="204"/>
      <c r="B130" s="150"/>
      <c r="C130" s="142" t="s">
        <v>133</v>
      </c>
      <c r="D130" s="119" t="s">
        <v>220</v>
      </c>
      <c r="E130" s="119"/>
      <c r="F130" s="119"/>
      <c r="G130" s="119"/>
      <c r="H130" s="119"/>
      <c r="I130" s="119"/>
      <c r="J130" s="119"/>
      <c r="K130" s="120"/>
      <c r="N130" s="39"/>
      <c r="O130" s="107"/>
      <c r="P130" s="108"/>
      <c r="Q130" s="109"/>
      <c r="R130" s="109"/>
      <c r="S130" s="109"/>
      <c r="T130" s="109"/>
      <c r="U130" s="108"/>
      <c r="V130" s="108"/>
    </row>
    <row r="131" spans="1:22" ht="48.75" customHeight="1" x14ac:dyDescent="0.2">
      <c r="A131" s="204"/>
      <c r="B131" s="150"/>
      <c r="C131" s="145"/>
      <c r="D131" s="136" t="s">
        <v>221</v>
      </c>
      <c r="E131" s="137"/>
      <c r="F131" s="137"/>
      <c r="G131" s="137"/>
      <c r="H131" s="137"/>
      <c r="I131" s="137"/>
      <c r="J131" s="137"/>
      <c r="K131" s="138"/>
      <c r="N131" s="39"/>
      <c r="O131" s="107"/>
      <c r="P131" s="108"/>
      <c r="Q131" s="109"/>
      <c r="R131" s="109"/>
      <c r="S131" s="109"/>
      <c r="T131" s="109"/>
      <c r="U131" s="108"/>
      <c r="V131" s="108"/>
    </row>
    <row r="132" spans="1:22" ht="30.75" customHeight="1" x14ac:dyDescent="0.2">
      <c r="A132" s="204"/>
      <c r="B132" s="150"/>
      <c r="C132" s="145"/>
      <c r="D132" s="136" t="s">
        <v>206</v>
      </c>
      <c r="E132" s="137"/>
      <c r="F132" s="137"/>
      <c r="G132" s="137"/>
      <c r="H132" s="137"/>
      <c r="I132" s="137"/>
      <c r="J132" s="137"/>
      <c r="K132" s="138"/>
      <c r="N132" s="39"/>
      <c r="O132" s="107"/>
      <c r="P132" s="108"/>
      <c r="Q132" s="109"/>
      <c r="R132" s="109"/>
      <c r="S132" s="109"/>
      <c r="T132" s="109"/>
      <c r="U132" s="108"/>
      <c r="V132" s="108"/>
    </row>
    <row r="133" spans="1:22" ht="35.25" customHeight="1" x14ac:dyDescent="0.2">
      <c r="A133" s="205"/>
      <c r="B133" s="195"/>
      <c r="C133" s="214"/>
      <c r="D133" s="136" t="s">
        <v>212</v>
      </c>
      <c r="E133" s="137"/>
      <c r="F133" s="137"/>
      <c r="G133" s="137"/>
      <c r="H133" s="137"/>
      <c r="I133" s="137"/>
      <c r="J133" s="137"/>
      <c r="K133" s="138"/>
      <c r="N133" s="39"/>
      <c r="O133" s="107"/>
      <c r="P133" s="108"/>
      <c r="Q133" s="109"/>
      <c r="R133" s="109"/>
      <c r="S133" s="109"/>
      <c r="T133" s="109"/>
      <c r="U133" s="108"/>
      <c r="V133" s="108"/>
    </row>
    <row r="134" spans="1:22" ht="18" customHeight="1" x14ac:dyDescent="0.2">
      <c r="A134" s="203">
        <v>31</v>
      </c>
      <c r="B134" s="149" t="s">
        <v>282</v>
      </c>
      <c r="C134" s="210">
        <f>'Nilai Uji Kompetensi 2020'!E43</f>
        <v>59</v>
      </c>
      <c r="D134" s="209">
        <f t="shared" si="0"/>
        <v>23.6</v>
      </c>
      <c r="E134" s="210">
        <f>'[1]4. Dinas Dukcapil'!$I$17</f>
        <v>27</v>
      </c>
      <c r="F134" s="210">
        <f>'[1]4. Dinas Dukcapil'!$I$24</f>
        <v>18.3</v>
      </c>
      <c r="G134" s="210">
        <f>'[1]4. Dinas Dukcapil'!$I$32</f>
        <v>19</v>
      </c>
      <c r="H134" s="210">
        <f>'[1]4. Dinas Dukcapil'!$I$41</f>
        <v>19</v>
      </c>
      <c r="I134" s="209">
        <f t="shared" si="1"/>
        <v>49.98</v>
      </c>
      <c r="J134" s="209">
        <f t="shared" si="2"/>
        <v>73.58</v>
      </c>
      <c r="K134" s="57" t="s">
        <v>100</v>
      </c>
    </row>
    <row r="135" spans="1:22" ht="56.25" customHeight="1" x14ac:dyDescent="0.2">
      <c r="A135" s="204"/>
      <c r="B135" s="150"/>
      <c r="C135" s="117" t="s">
        <v>133</v>
      </c>
      <c r="D135" s="119" t="s">
        <v>227</v>
      </c>
      <c r="E135" s="119"/>
      <c r="F135" s="119"/>
      <c r="G135" s="119"/>
      <c r="H135" s="119"/>
      <c r="I135" s="119"/>
      <c r="J135" s="119"/>
      <c r="K135" s="120"/>
    </row>
    <row r="136" spans="1:22" ht="36" customHeight="1" x14ac:dyDescent="0.2">
      <c r="A136" s="204"/>
      <c r="B136" s="150"/>
      <c r="C136" s="212"/>
      <c r="D136" s="136" t="s">
        <v>226</v>
      </c>
      <c r="E136" s="137"/>
      <c r="F136" s="137"/>
      <c r="G136" s="137"/>
      <c r="H136" s="137"/>
      <c r="I136" s="137"/>
      <c r="J136" s="137"/>
      <c r="K136" s="138"/>
    </row>
    <row r="137" spans="1:22" ht="28.5" customHeight="1" x14ac:dyDescent="0.2">
      <c r="A137" s="203">
        <v>32</v>
      </c>
      <c r="B137" s="149" t="s">
        <v>290</v>
      </c>
      <c r="C137" s="210">
        <f>'[4]Nilai Uji Kompetensi 2020'!$E$26</f>
        <v>74</v>
      </c>
      <c r="D137" s="209">
        <f t="shared" si="0"/>
        <v>29.6</v>
      </c>
      <c r="E137" s="210">
        <f>'[5]6. Kel. Patihan'!$I$17</f>
        <v>27</v>
      </c>
      <c r="F137" s="210">
        <f>'[5]6. Kel. Patihan'!$I$24</f>
        <v>18.899999999999999</v>
      </c>
      <c r="G137" s="210">
        <f>'[5]6. Kel. Patihan'!$I$32</f>
        <v>12</v>
      </c>
      <c r="H137" s="210">
        <f>'[5]6. Kel. Patihan'!$I$41</f>
        <v>15</v>
      </c>
      <c r="I137" s="209">
        <f t="shared" si="1"/>
        <v>43.74</v>
      </c>
      <c r="J137" s="209">
        <f t="shared" si="2"/>
        <v>73.34</v>
      </c>
      <c r="K137" s="57" t="s">
        <v>100</v>
      </c>
    </row>
    <row r="138" spans="1:22" ht="48.75" customHeight="1" x14ac:dyDescent="0.2">
      <c r="A138" s="204"/>
      <c r="B138" s="150"/>
      <c r="C138" s="142" t="s">
        <v>133</v>
      </c>
      <c r="D138" s="136" t="s">
        <v>291</v>
      </c>
      <c r="E138" s="137"/>
      <c r="F138" s="137"/>
      <c r="G138" s="137"/>
      <c r="H138" s="137"/>
      <c r="I138" s="137"/>
      <c r="J138" s="137"/>
      <c r="K138" s="138"/>
    </row>
    <row r="139" spans="1:22" ht="43.5" customHeight="1" x14ac:dyDescent="0.2">
      <c r="A139" s="204"/>
      <c r="B139" s="150"/>
      <c r="C139" s="143"/>
      <c r="D139" s="136" t="s">
        <v>135</v>
      </c>
      <c r="E139" s="137"/>
      <c r="F139" s="137"/>
      <c r="G139" s="137"/>
      <c r="H139" s="137"/>
      <c r="I139" s="137"/>
      <c r="J139" s="137"/>
      <c r="K139" s="138"/>
    </row>
    <row r="140" spans="1:22" ht="28.5" customHeight="1" x14ac:dyDescent="0.2">
      <c r="A140" s="204"/>
      <c r="B140" s="150"/>
      <c r="C140" s="143"/>
      <c r="D140" s="136" t="s">
        <v>314</v>
      </c>
      <c r="E140" s="137"/>
      <c r="F140" s="137"/>
      <c r="G140" s="137"/>
      <c r="H140" s="137"/>
      <c r="I140" s="137"/>
      <c r="J140" s="137"/>
      <c r="K140" s="138"/>
    </row>
    <row r="141" spans="1:22" ht="50.25" customHeight="1" x14ac:dyDescent="0.2">
      <c r="A141" s="205"/>
      <c r="B141" s="195"/>
      <c r="C141" s="207"/>
      <c r="D141" s="136" t="s">
        <v>181</v>
      </c>
      <c r="E141" s="137"/>
      <c r="F141" s="137"/>
      <c r="G141" s="137"/>
      <c r="H141" s="137"/>
      <c r="I141" s="137"/>
      <c r="J141" s="137"/>
      <c r="K141" s="138"/>
    </row>
    <row r="142" spans="1:22" ht="32.25" customHeight="1" x14ac:dyDescent="0.2">
      <c r="A142" s="203">
        <v>33</v>
      </c>
      <c r="B142" s="149" t="s">
        <v>24</v>
      </c>
      <c r="C142" s="210">
        <f>'Nilai Uji Kompetensi 2020'!E31</f>
        <v>71</v>
      </c>
      <c r="D142" s="209">
        <f t="shared" ref="D142:D254" si="3">C142*40%</f>
        <v>28.400000000000002</v>
      </c>
      <c r="E142" s="210">
        <f>'[1]7. Dinas Perdagangan'!$I$17</f>
        <v>27</v>
      </c>
      <c r="F142" s="210">
        <f>'[1]7. Dinas Perdagangan'!$I$24</f>
        <v>18.899999999999999</v>
      </c>
      <c r="G142" s="210">
        <f>'[1]7. Dinas Perdagangan'!$I$32</f>
        <v>12</v>
      </c>
      <c r="H142" s="210">
        <f>'[1]7. Dinas Perdagangan'!$I$41</f>
        <v>15</v>
      </c>
      <c r="I142" s="209">
        <f t="shared" ref="I142:I254" si="4">SUM(E142:H142)*60%</f>
        <v>43.74</v>
      </c>
      <c r="J142" s="209">
        <f t="shared" ref="J142:J254" si="5">I142+D142</f>
        <v>72.14</v>
      </c>
      <c r="K142" s="57" t="s">
        <v>100</v>
      </c>
    </row>
    <row r="143" spans="1:22" ht="54" customHeight="1" x14ac:dyDescent="0.2">
      <c r="A143" s="204"/>
      <c r="B143" s="150"/>
      <c r="C143" s="142" t="s">
        <v>133</v>
      </c>
      <c r="D143" s="136" t="s">
        <v>201</v>
      </c>
      <c r="E143" s="137"/>
      <c r="F143" s="137"/>
      <c r="G143" s="137"/>
      <c r="H143" s="137"/>
      <c r="I143" s="137"/>
      <c r="J143" s="137"/>
      <c r="K143" s="138"/>
    </row>
    <row r="144" spans="1:22" ht="18" customHeight="1" x14ac:dyDescent="0.2">
      <c r="A144" s="204"/>
      <c r="B144" s="150"/>
      <c r="C144" s="145"/>
      <c r="D144" s="136" t="s">
        <v>285</v>
      </c>
      <c r="E144" s="137"/>
      <c r="F144" s="137"/>
      <c r="G144" s="137"/>
      <c r="H144" s="137"/>
      <c r="I144" s="137"/>
      <c r="J144" s="137"/>
      <c r="K144" s="138"/>
    </row>
    <row r="145" spans="1:11" ht="46.5" customHeight="1" x14ac:dyDescent="0.2">
      <c r="A145" s="204"/>
      <c r="B145" s="150"/>
      <c r="C145" s="145"/>
      <c r="D145" s="136" t="s">
        <v>193</v>
      </c>
      <c r="E145" s="137"/>
      <c r="F145" s="137"/>
      <c r="G145" s="137"/>
      <c r="H145" s="137"/>
      <c r="I145" s="137"/>
      <c r="J145" s="137"/>
      <c r="K145" s="138"/>
    </row>
    <row r="146" spans="1:11" ht="32.25" customHeight="1" x14ac:dyDescent="0.2">
      <c r="A146" s="205"/>
      <c r="B146" s="195"/>
      <c r="C146" s="214"/>
      <c r="D146" s="136" t="s">
        <v>206</v>
      </c>
      <c r="E146" s="137"/>
      <c r="F146" s="137"/>
      <c r="G146" s="137"/>
      <c r="H146" s="137"/>
      <c r="I146" s="137"/>
      <c r="J146" s="137"/>
      <c r="K146" s="138"/>
    </row>
    <row r="147" spans="1:11" ht="28.5" customHeight="1" x14ac:dyDescent="0.2">
      <c r="A147" s="203">
        <v>34</v>
      </c>
      <c r="B147" s="149" t="s">
        <v>80</v>
      </c>
      <c r="C147" s="210">
        <f>'Nilai Uji Kompetensi 2020'!E35</f>
        <v>69</v>
      </c>
      <c r="D147" s="209">
        <f t="shared" si="3"/>
        <v>27.6</v>
      </c>
      <c r="E147" s="210">
        <f>'[6]3. Kel. Josenan'!$I$17</f>
        <v>27</v>
      </c>
      <c r="F147" s="210">
        <f>'[6]3. Kel. Josenan'!$I$24</f>
        <v>19.5</v>
      </c>
      <c r="G147" s="210">
        <f>'[6]3. Kel. Josenan'!$I$32</f>
        <v>12.5</v>
      </c>
      <c r="H147" s="210">
        <f>'[6]3. Kel. Josenan'!$I$41</f>
        <v>15</v>
      </c>
      <c r="I147" s="209">
        <f t="shared" si="4"/>
        <v>44.4</v>
      </c>
      <c r="J147" s="209">
        <f t="shared" si="5"/>
        <v>72</v>
      </c>
      <c r="K147" s="57" t="s">
        <v>100</v>
      </c>
    </row>
    <row r="148" spans="1:11" ht="62.25" customHeight="1" x14ac:dyDescent="0.2">
      <c r="A148" s="204"/>
      <c r="B148" s="150"/>
      <c r="C148" s="142" t="s">
        <v>133</v>
      </c>
      <c r="D148" s="136" t="s">
        <v>167</v>
      </c>
      <c r="E148" s="137"/>
      <c r="F148" s="137"/>
      <c r="G148" s="137"/>
      <c r="H148" s="137"/>
      <c r="I148" s="137"/>
      <c r="J148" s="137"/>
      <c r="K148" s="138"/>
    </row>
    <row r="149" spans="1:11" ht="32.25" customHeight="1" x14ac:dyDescent="0.2">
      <c r="A149" s="204"/>
      <c r="B149" s="150"/>
      <c r="C149" s="145"/>
      <c r="D149" s="136" t="s">
        <v>170</v>
      </c>
      <c r="E149" s="137"/>
      <c r="F149" s="137"/>
      <c r="G149" s="137"/>
      <c r="H149" s="137"/>
      <c r="I149" s="137"/>
      <c r="J149" s="137"/>
      <c r="K149" s="138"/>
    </row>
    <row r="150" spans="1:11" ht="32.25" customHeight="1" x14ac:dyDescent="0.2">
      <c r="A150" s="204"/>
      <c r="B150" s="150"/>
      <c r="C150" s="145"/>
      <c r="D150" s="136" t="s">
        <v>314</v>
      </c>
      <c r="E150" s="137"/>
      <c r="F150" s="137"/>
      <c r="G150" s="137"/>
      <c r="H150" s="137"/>
      <c r="I150" s="137"/>
      <c r="J150" s="137"/>
      <c r="K150" s="138"/>
    </row>
    <row r="151" spans="1:11" ht="45.75" customHeight="1" x14ac:dyDescent="0.2">
      <c r="A151" s="205"/>
      <c r="B151" s="195"/>
      <c r="C151" s="214"/>
      <c r="D151" s="136" t="s">
        <v>175</v>
      </c>
      <c r="E151" s="137"/>
      <c r="F151" s="137"/>
      <c r="G151" s="137"/>
      <c r="H151" s="137"/>
      <c r="I151" s="137"/>
      <c r="J151" s="137"/>
      <c r="K151" s="138"/>
    </row>
    <row r="152" spans="1:11" ht="31.5" customHeight="1" x14ac:dyDescent="0.2">
      <c r="A152" s="203">
        <v>35</v>
      </c>
      <c r="B152" s="149" t="s">
        <v>286</v>
      </c>
      <c r="C152" s="210">
        <f>'Nilai Uji Kompetensi 2020'!E47</f>
        <v>56</v>
      </c>
      <c r="D152" s="209">
        <f t="shared" si="3"/>
        <v>22.400000000000002</v>
      </c>
      <c r="E152" s="210">
        <f>'[1]8. Dinas Sosial PPA '!$I$17</f>
        <v>27</v>
      </c>
      <c r="F152" s="210">
        <f>'[1]8. Dinas Sosial PPA '!$I$24</f>
        <v>22.8</v>
      </c>
      <c r="G152" s="210">
        <f>'[1]8. Dinas Sosial PPA '!$I$32</f>
        <v>15</v>
      </c>
      <c r="H152" s="210">
        <f>'[1]8. Dinas Sosial PPA '!$I$41</f>
        <v>17.5</v>
      </c>
      <c r="I152" s="209">
        <f t="shared" si="4"/>
        <v>49.379999999999995</v>
      </c>
      <c r="J152" s="209">
        <f t="shared" si="5"/>
        <v>71.78</v>
      </c>
      <c r="K152" s="57" t="s">
        <v>100</v>
      </c>
    </row>
    <row r="153" spans="1:11" ht="62.25" customHeight="1" x14ac:dyDescent="0.2">
      <c r="A153" s="204"/>
      <c r="B153" s="150"/>
      <c r="C153" s="142" t="s">
        <v>133</v>
      </c>
      <c r="D153" s="119" t="s">
        <v>220</v>
      </c>
      <c r="E153" s="119"/>
      <c r="F153" s="119"/>
      <c r="G153" s="119"/>
      <c r="H153" s="119"/>
      <c r="I153" s="119"/>
      <c r="J153" s="119"/>
      <c r="K153" s="120"/>
    </row>
    <row r="154" spans="1:11" ht="46.5" customHeight="1" x14ac:dyDescent="0.2">
      <c r="A154" s="204"/>
      <c r="B154" s="150"/>
      <c r="C154" s="145"/>
      <c r="D154" s="136" t="s">
        <v>221</v>
      </c>
      <c r="E154" s="137"/>
      <c r="F154" s="137"/>
      <c r="G154" s="137"/>
      <c r="H154" s="137"/>
      <c r="I154" s="137"/>
      <c r="J154" s="137"/>
      <c r="K154" s="138"/>
    </row>
    <row r="155" spans="1:11" ht="31.5" customHeight="1" x14ac:dyDescent="0.2">
      <c r="A155" s="204"/>
      <c r="B155" s="150"/>
      <c r="C155" s="145"/>
      <c r="D155" s="136" t="s">
        <v>206</v>
      </c>
      <c r="E155" s="137"/>
      <c r="F155" s="137"/>
      <c r="G155" s="137"/>
      <c r="H155" s="137"/>
      <c r="I155" s="137"/>
      <c r="J155" s="137"/>
      <c r="K155" s="138"/>
    </row>
    <row r="156" spans="1:11" ht="31.5" customHeight="1" x14ac:dyDescent="0.2">
      <c r="A156" s="205"/>
      <c r="B156" s="195"/>
      <c r="C156" s="214"/>
      <c r="D156" s="136" t="s">
        <v>212</v>
      </c>
      <c r="E156" s="137"/>
      <c r="F156" s="137"/>
      <c r="G156" s="137"/>
      <c r="H156" s="137"/>
      <c r="I156" s="137"/>
      <c r="J156" s="137"/>
      <c r="K156" s="138"/>
    </row>
    <row r="157" spans="1:11" ht="34.5" customHeight="1" x14ac:dyDescent="0.2">
      <c r="A157" s="203">
        <v>36</v>
      </c>
      <c r="B157" s="149" t="s">
        <v>75</v>
      </c>
      <c r="C157" s="210">
        <f>'Nilai Uji Kompetensi 2020'!E46</f>
        <v>57</v>
      </c>
      <c r="D157" s="209">
        <f t="shared" si="3"/>
        <v>22.8</v>
      </c>
      <c r="E157" s="210">
        <f>'[6]6. Kel. Taman'!$I$17</f>
        <v>27</v>
      </c>
      <c r="F157" s="210">
        <f>'[6]6. Kel. Taman'!$I$24</f>
        <v>24.599999999999998</v>
      </c>
      <c r="G157" s="210">
        <f>'[6]6. Kel. Taman'!$I$32</f>
        <v>14</v>
      </c>
      <c r="H157" s="210">
        <f>'[6]6. Kel. Taman'!$I$41</f>
        <v>16</v>
      </c>
      <c r="I157" s="209">
        <f t="shared" si="4"/>
        <v>48.959999999999994</v>
      </c>
      <c r="J157" s="209">
        <f t="shared" si="5"/>
        <v>71.759999999999991</v>
      </c>
      <c r="K157" s="57" t="s">
        <v>100</v>
      </c>
    </row>
    <row r="158" spans="1:11" ht="45.75" customHeight="1" x14ac:dyDescent="0.2">
      <c r="A158" s="204"/>
      <c r="B158" s="150"/>
      <c r="C158" s="142" t="s">
        <v>133</v>
      </c>
      <c r="D158" s="136" t="s">
        <v>189</v>
      </c>
      <c r="E158" s="137"/>
      <c r="F158" s="137"/>
      <c r="G158" s="137"/>
      <c r="H158" s="137"/>
      <c r="I158" s="137"/>
      <c r="J158" s="137"/>
      <c r="K158" s="138"/>
    </row>
    <row r="159" spans="1:11" ht="34.5" customHeight="1" x14ac:dyDescent="0.2">
      <c r="A159" s="204"/>
      <c r="B159" s="150"/>
      <c r="C159" s="145"/>
      <c r="D159" s="136" t="s">
        <v>314</v>
      </c>
      <c r="E159" s="137"/>
      <c r="F159" s="137"/>
      <c r="G159" s="137"/>
      <c r="H159" s="137"/>
      <c r="I159" s="137"/>
      <c r="J159" s="137"/>
      <c r="K159" s="138"/>
    </row>
    <row r="160" spans="1:11" ht="44.25" customHeight="1" x14ac:dyDescent="0.2">
      <c r="A160" s="205"/>
      <c r="B160" s="195"/>
      <c r="C160" s="214"/>
      <c r="D160" s="136" t="s">
        <v>185</v>
      </c>
      <c r="E160" s="137"/>
      <c r="F160" s="137"/>
      <c r="G160" s="137"/>
      <c r="H160" s="137"/>
      <c r="I160" s="137"/>
      <c r="J160" s="137"/>
      <c r="K160" s="138"/>
    </row>
    <row r="161" spans="1:11" ht="36" customHeight="1" x14ac:dyDescent="0.2">
      <c r="A161" s="203">
        <v>37</v>
      </c>
      <c r="B161" s="149" t="s">
        <v>20</v>
      </c>
      <c r="C161" s="210">
        <f>'Nilai Uji Kompetensi 2020'!E50</f>
        <v>51</v>
      </c>
      <c r="D161" s="209">
        <f t="shared" si="3"/>
        <v>20.400000000000002</v>
      </c>
      <c r="E161" s="210">
        <f>'[2]6. Kel. Kelun'!$I$17</f>
        <v>27</v>
      </c>
      <c r="F161" s="210">
        <f>'[2]6. Kel. Kelun'!$I$24</f>
        <v>22.5</v>
      </c>
      <c r="G161" s="210">
        <f>'[2]6. Kel. Kelun'!$I$32</f>
        <v>16</v>
      </c>
      <c r="H161" s="210">
        <f>'[2]6. Kel. Kelun'!$I$41</f>
        <v>18</v>
      </c>
      <c r="I161" s="209">
        <f t="shared" si="4"/>
        <v>50.1</v>
      </c>
      <c r="J161" s="209">
        <f t="shared" si="5"/>
        <v>70.5</v>
      </c>
      <c r="K161" s="57" t="s">
        <v>102</v>
      </c>
    </row>
    <row r="162" spans="1:11" ht="59.25" customHeight="1" x14ac:dyDescent="0.2">
      <c r="A162" s="204"/>
      <c r="B162" s="150"/>
      <c r="C162" s="142" t="s">
        <v>133</v>
      </c>
      <c r="D162" s="136" t="s">
        <v>192</v>
      </c>
      <c r="E162" s="137"/>
      <c r="F162" s="137"/>
      <c r="G162" s="137"/>
      <c r="H162" s="137"/>
      <c r="I162" s="137"/>
      <c r="J162" s="137"/>
      <c r="K162" s="138"/>
    </row>
    <row r="163" spans="1:11" ht="45" customHeight="1" x14ac:dyDescent="0.2">
      <c r="A163" s="204"/>
      <c r="B163" s="150"/>
      <c r="C163" s="145"/>
      <c r="D163" s="136" t="s">
        <v>193</v>
      </c>
      <c r="E163" s="137"/>
      <c r="F163" s="137"/>
      <c r="G163" s="137"/>
      <c r="H163" s="137"/>
      <c r="I163" s="137"/>
      <c r="J163" s="137"/>
      <c r="K163" s="138"/>
    </row>
    <row r="164" spans="1:11" ht="33" customHeight="1" x14ac:dyDescent="0.2">
      <c r="A164" s="205"/>
      <c r="B164" s="195"/>
      <c r="C164" s="214"/>
      <c r="D164" s="136" t="s">
        <v>194</v>
      </c>
      <c r="E164" s="137"/>
      <c r="F164" s="137"/>
      <c r="G164" s="137"/>
      <c r="H164" s="137"/>
      <c r="I164" s="137"/>
      <c r="J164" s="137"/>
      <c r="K164" s="138"/>
    </row>
    <row r="165" spans="1:11" ht="31.5" customHeight="1" x14ac:dyDescent="0.2">
      <c r="A165" s="203">
        <v>38</v>
      </c>
      <c r="B165" s="149" t="s">
        <v>67</v>
      </c>
      <c r="C165" s="208">
        <f>'[4]Nilai Uji Kompetensi 2020'!$E$41</f>
        <v>59</v>
      </c>
      <c r="D165" s="209">
        <f t="shared" si="3"/>
        <v>23.6</v>
      </c>
      <c r="E165" s="210">
        <f>'[2]5. Kel. Tawangrejo'!$I$17</f>
        <v>27</v>
      </c>
      <c r="F165" s="210">
        <f>'[2]5. Kel. Tawangrejo'!$I$24</f>
        <v>21.599999999999998</v>
      </c>
      <c r="G165" s="210">
        <f>'[2]5. Kel. Tawangrejo'!$I$32</f>
        <v>13</v>
      </c>
      <c r="H165" s="210">
        <f>'[2]5. Kel. Tawangrejo'!$I$41</f>
        <v>16</v>
      </c>
      <c r="I165" s="209">
        <f t="shared" si="4"/>
        <v>46.559999999999995</v>
      </c>
      <c r="J165" s="209">
        <f t="shared" si="5"/>
        <v>70.16</v>
      </c>
      <c r="K165" s="57" t="s">
        <v>102</v>
      </c>
    </row>
    <row r="166" spans="1:11" ht="51.75" customHeight="1" x14ac:dyDescent="0.2">
      <c r="A166" s="204"/>
      <c r="B166" s="150"/>
      <c r="C166" s="117" t="s">
        <v>133</v>
      </c>
      <c r="D166" s="119" t="s">
        <v>222</v>
      </c>
      <c r="E166" s="119"/>
      <c r="F166" s="119"/>
      <c r="G166" s="119"/>
      <c r="H166" s="119"/>
      <c r="I166" s="119"/>
      <c r="J166" s="119"/>
      <c r="K166" s="120"/>
    </row>
    <row r="167" spans="1:11" ht="46.5" customHeight="1" x14ac:dyDescent="0.2">
      <c r="A167" s="204"/>
      <c r="B167" s="150"/>
      <c r="C167" s="123"/>
      <c r="D167" s="136" t="s">
        <v>221</v>
      </c>
      <c r="E167" s="137"/>
      <c r="F167" s="137"/>
      <c r="G167" s="137"/>
      <c r="H167" s="137"/>
      <c r="I167" s="137"/>
      <c r="J167" s="137"/>
      <c r="K167" s="138"/>
    </row>
    <row r="168" spans="1:11" ht="31.5" customHeight="1" x14ac:dyDescent="0.2">
      <c r="A168" s="204"/>
      <c r="B168" s="150"/>
      <c r="C168" s="123"/>
      <c r="D168" s="136" t="s">
        <v>314</v>
      </c>
      <c r="E168" s="137"/>
      <c r="F168" s="137"/>
      <c r="G168" s="137"/>
      <c r="H168" s="137"/>
      <c r="I168" s="137"/>
      <c r="J168" s="137"/>
      <c r="K168" s="138"/>
    </row>
    <row r="169" spans="1:11" ht="32.25" customHeight="1" x14ac:dyDescent="0.2">
      <c r="A169" s="205"/>
      <c r="B169" s="195"/>
      <c r="C169" s="212"/>
      <c r="D169" s="136" t="s">
        <v>228</v>
      </c>
      <c r="E169" s="137"/>
      <c r="F169" s="137"/>
      <c r="G169" s="137"/>
      <c r="H169" s="137"/>
      <c r="I169" s="137"/>
      <c r="J169" s="137"/>
      <c r="K169" s="138"/>
    </row>
    <row r="170" spans="1:11" ht="33.75" customHeight="1" x14ac:dyDescent="0.2">
      <c r="A170" s="203">
        <v>39</v>
      </c>
      <c r="B170" s="149" t="s">
        <v>42</v>
      </c>
      <c r="C170" s="208">
        <v>66</v>
      </c>
      <c r="D170" s="209">
        <f t="shared" si="3"/>
        <v>26.400000000000002</v>
      </c>
      <c r="E170" s="210">
        <f>'[7]kertas kerja'!$I$17</f>
        <v>27</v>
      </c>
      <c r="F170" s="210">
        <v>20.399999999999999</v>
      </c>
      <c r="G170" s="210">
        <f>'[7]kertas kerja'!$I$32</f>
        <v>10</v>
      </c>
      <c r="H170" s="210">
        <f>'[7]kertas kerja'!$I$41</f>
        <v>15</v>
      </c>
      <c r="I170" s="209">
        <f t="shared" si="4"/>
        <v>43.440000000000005</v>
      </c>
      <c r="J170" s="209">
        <f t="shared" si="5"/>
        <v>69.84</v>
      </c>
      <c r="K170" s="57" t="s">
        <v>102</v>
      </c>
    </row>
    <row r="171" spans="1:11" ht="57" customHeight="1" x14ac:dyDescent="0.2">
      <c r="A171" s="204"/>
      <c r="B171" s="150"/>
      <c r="C171" s="142" t="s">
        <v>133</v>
      </c>
      <c r="D171" s="136" t="s">
        <v>184</v>
      </c>
      <c r="E171" s="137"/>
      <c r="F171" s="137"/>
      <c r="G171" s="137"/>
      <c r="H171" s="137"/>
      <c r="I171" s="137"/>
      <c r="J171" s="137"/>
      <c r="K171" s="138"/>
    </row>
    <row r="172" spans="1:11" ht="33" customHeight="1" x14ac:dyDescent="0.2">
      <c r="A172" s="204"/>
      <c r="B172" s="150"/>
      <c r="C172" s="164"/>
      <c r="D172" s="136" t="s">
        <v>180</v>
      </c>
      <c r="E172" s="137"/>
      <c r="F172" s="137"/>
      <c r="G172" s="137"/>
      <c r="H172" s="137"/>
      <c r="I172" s="137"/>
      <c r="J172" s="137"/>
      <c r="K172" s="138"/>
    </row>
    <row r="173" spans="1:11" ht="33.75" customHeight="1" x14ac:dyDescent="0.2">
      <c r="A173" s="205"/>
      <c r="B173" s="195"/>
      <c r="C173" s="214"/>
      <c r="D173" s="200" t="s">
        <v>314</v>
      </c>
      <c r="E173" s="201"/>
      <c r="F173" s="201"/>
      <c r="G173" s="201"/>
      <c r="H173" s="201"/>
      <c r="I173" s="201"/>
      <c r="J173" s="201"/>
      <c r="K173" s="202"/>
    </row>
    <row r="174" spans="1:11" ht="30.75" customHeight="1" x14ac:dyDescent="0.2">
      <c r="A174" s="203">
        <v>40</v>
      </c>
      <c r="B174" s="149" t="s">
        <v>86</v>
      </c>
      <c r="C174" s="88">
        <v>61</v>
      </c>
      <c r="D174" s="12">
        <f t="shared" si="3"/>
        <v>24.400000000000002</v>
      </c>
      <c r="E174" s="9">
        <v>27</v>
      </c>
      <c r="F174" s="9">
        <v>19.8</v>
      </c>
      <c r="G174" s="9">
        <v>13</v>
      </c>
      <c r="H174" s="9">
        <v>15</v>
      </c>
      <c r="I174" s="12">
        <f t="shared" si="4"/>
        <v>44.879999999999995</v>
      </c>
      <c r="J174" s="12">
        <f t="shared" si="5"/>
        <v>69.28</v>
      </c>
      <c r="K174" s="103" t="s">
        <v>102</v>
      </c>
    </row>
    <row r="175" spans="1:11" ht="47.25" customHeight="1" x14ac:dyDescent="0.2">
      <c r="A175" s="204"/>
      <c r="B175" s="150"/>
      <c r="C175" s="142" t="s">
        <v>133</v>
      </c>
      <c r="D175" s="136" t="s">
        <v>182</v>
      </c>
      <c r="E175" s="137"/>
      <c r="F175" s="137"/>
      <c r="G175" s="137"/>
      <c r="H175" s="137"/>
      <c r="I175" s="137"/>
      <c r="J175" s="137"/>
      <c r="K175" s="138"/>
    </row>
    <row r="176" spans="1:11" ht="30.75" customHeight="1" x14ac:dyDescent="0.2">
      <c r="A176" s="204"/>
      <c r="B176" s="150"/>
      <c r="C176" s="145"/>
      <c r="D176" s="136" t="s">
        <v>180</v>
      </c>
      <c r="E176" s="137"/>
      <c r="F176" s="137"/>
      <c r="G176" s="137"/>
      <c r="H176" s="137"/>
      <c r="I176" s="137"/>
      <c r="J176" s="137"/>
      <c r="K176" s="138"/>
    </row>
    <row r="177" spans="1:11" ht="30.75" customHeight="1" x14ac:dyDescent="0.2">
      <c r="A177" s="204"/>
      <c r="B177" s="150"/>
      <c r="C177" s="145"/>
      <c r="D177" s="136" t="s">
        <v>314</v>
      </c>
      <c r="E177" s="137"/>
      <c r="F177" s="137"/>
      <c r="G177" s="137"/>
      <c r="H177" s="137"/>
      <c r="I177" s="137"/>
      <c r="J177" s="137"/>
      <c r="K177" s="138"/>
    </row>
    <row r="178" spans="1:11" ht="42.75" customHeight="1" x14ac:dyDescent="0.2">
      <c r="A178" s="205"/>
      <c r="B178" s="195"/>
      <c r="C178" s="214"/>
      <c r="D178" s="136" t="s">
        <v>181</v>
      </c>
      <c r="E178" s="137"/>
      <c r="F178" s="137"/>
      <c r="G178" s="137"/>
      <c r="H178" s="137"/>
      <c r="I178" s="137"/>
      <c r="J178" s="137"/>
      <c r="K178" s="138"/>
    </row>
    <row r="179" spans="1:11" ht="32.25" customHeight="1" x14ac:dyDescent="0.2">
      <c r="A179" s="203">
        <v>41</v>
      </c>
      <c r="B179" s="149" t="s">
        <v>312</v>
      </c>
      <c r="C179" s="208">
        <v>59</v>
      </c>
      <c r="D179" s="209">
        <f t="shared" si="3"/>
        <v>23.6</v>
      </c>
      <c r="E179" s="210">
        <v>27</v>
      </c>
      <c r="F179" s="210">
        <v>20.399999999999999</v>
      </c>
      <c r="G179" s="210">
        <v>12.5</v>
      </c>
      <c r="H179" s="210">
        <v>15</v>
      </c>
      <c r="I179" s="209">
        <f t="shared" si="4"/>
        <v>44.940000000000005</v>
      </c>
      <c r="J179" s="209">
        <f t="shared" si="5"/>
        <v>68.540000000000006</v>
      </c>
      <c r="K179" s="57" t="s">
        <v>102</v>
      </c>
    </row>
    <row r="180" spans="1:11" ht="63" customHeight="1" x14ac:dyDescent="0.2">
      <c r="A180" s="204"/>
      <c r="B180" s="150"/>
      <c r="C180" s="117" t="s">
        <v>133</v>
      </c>
      <c r="D180" s="119" t="s">
        <v>167</v>
      </c>
      <c r="E180" s="119"/>
      <c r="F180" s="119"/>
      <c r="G180" s="119"/>
      <c r="H180" s="119"/>
      <c r="I180" s="119"/>
      <c r="J180" s="119"/>
      <c r="K180" s="120"/>
    </row>
    <row r="181" spans="1:11" ht="48" customHeight="1" x14ac:dyDescent="0.2">
      <c r="A181" s="204"/>
      <c r="B181" s="150"/>
      <c r="C181" s="123"/>
      <c r="D181" s="119" t="s">
        <v>135</v>
      </c>
      <c r="E181" s="119"/>
      <c r="F181" s="119"/>
      <c r="G181" s="119"/>
      <c r="H181" s="119"/>
      <c r="I181" s="119"/>
      <c r="J181" s="119"/>
      <c r="K181" s="120"/>
    </row>
    <row r="182" spans="1:11" ht="32.25" customHeight="1" x14ac:dyDescent="0.2">
      <c r="A182" s="204"/>
      <c r="B182" s="150"/>
      <c r="C182" s="123"/>
      <c r="D182" s="119" t="s">
        <v>314</v>
      </c>
      <c r="E182" s="119"/>
      <c r="F182" s="119"/>
      <c r="G182" s="119"/>
      <c r="H182" s="119"/>
      <c r="I182" s="119"/>
      <c r="J182" s="119"/>
      <c r="K182" s="120"/>
    </row>
    <row r="183" spans="1:11" ht="33.75" customHeight="1" x14ac:dyDescent="0.2">
      <c r="A183" s="205"/>
      <c r="B183" s="195"/>
      <c r="C183" s="212"/>
      <c r="D183" s="119" t="s">
        <v>168</v>
      </c>
      <c r="E183" s="119"/>
      <c r="F183" s="119"/>
      <c r="G183" s="119"/>
      <c r="H183" s="119"/>
      <c r="I183" s="119"/>
      <c r="J183" s="119"/>
      <c r="K183" s="120"/>
    </row>
    <row r="184" spans="1:11" ht="29.25" customHeight="1" x14ac:dyDescent="0.2">
      <c r="A184" s="203">
        <v>42</v>
      </c>
      <c r="B184" s="149" t="s">
        <v>69</v>
      </c>
      <c r="C184" s="210">
        <f>'Nilai Uji Kompetensi 2020'!E42</f>
        <v>59</v>
      </c>
      <c r="D184" s="209">
        <f t="shared" si="3"/>
        <v>23.6</v>
      </c>
      <c r="E184" s="210">
        <f>'[5]7. Nambangan Lor'!$I$17</f>
        <v>27</v>
      </c>
      <c r="F184" s="210">
        <f>'[5]7. Nambangan Lor'!$I$24</f>
        <v>18.3</v>
      </c>
      <c r="G184" s="210">
        <f>'[5]7. Nambangan Lor'!$I$32</f>
        <v>14</v>
      </c>
      <c r="H184" s="210">
        <f>'[5]7. Nambangan Lor'!$I$41</f>
        <v>15</v>
      </c>
      <c r="I184" s="209">
        <f t="shared" si="4"/>
        <v>44.58</v>
      </c>
      <c r="J184" s="209">
        <f t="shared" si="5"/>
        <v>68.180000000000007</v>
      </c>
      <c r="K184" s="57" t="s">
        <v>102</v>
      </c>
    </row>
    <row r="185" spans="1:11" ht="59.25" customHeight="1" x14ac:dyDescent="0.2">
      <c r="A185" s="204"/>
      <c r="B185" s="150"/>
      <c r="C185" s="142" t="s">
        <v>133</v>
      </c>
      <c r="D185" s="136" t="s">
        <v>301</v>
      </c>
      <c r="E185" s="165"/>
      <c r="F185" s="165"/>
      <c r="G185" s="165"/>
      <c r="H185" s="165"/>
      <c r="I185" s="165"/>
      <c r="J185" s="165"/>
      <c r="K185" s="166"/>
    </row>
    <row r="186" spans="1:11" ht="47.25" customHeight="1" x14ac:dyDescent="0.2">
      <c r="A186" s="204"/>
      <c r="B186" s="150"/>
      <c r="C186" s="145"/>
      <c r="D186" s="119" t="s">
        <v>135</v>
      </c>
      <c r="E186" s="119"/>
      <c r="F186" s="119"/>
      <c r="G186" s="119"/>
      <c r="H186" s="119"/>
      <c r="I186" s="119"/>
      <c r="J186" s="119"/>
      <c r="K186" s="120"/>
    </row>
    <row r="187" spans="1:11" ht="29.25" customHeight="1" x14ac:dyDescent="0.2">
      <c r="A187" s="204"/>
      <c r="B187" s="150"/>
      <c r="C187" s="145"/>
      <c r="D187" s="136" t="s">
        <v>314</v>
      </c>
      <c r="E187" s="137"/>
      <c r="F187" s="137"/>
      <c r="G187" s="137"/>
      <c r="H187" s="137"/>
      <c r="I187" s="137"/>
      <c r="J187" s="137"/>
      <c r="K187" s="138"/>
    </row>
    <row r="188" spans="1:11" ht="36" customHeight="1" x14ac:dyDescent="0.2">
      <c r="A188" s="205"/>
      <c r="B188" s="195"/>
      <c r="C188" s="214"/>
      <c r="D188" s="136" t="s">
        <v>218</v>
      </c>
      <c r="E188" s="137"/>
      <c r="F188" s="137"/>
      <c r="G188" s="137"/>
      <c r="H188" s="137"/>
      <c r="I188" s="137"/>
      <c r="J188" s="137"/>
      <c r="K188" s="138"/>
    </row>
    <row r="189" spans="1:11" ht="30" customHeight="1" x14ac:dyDescent="0.2">
      <c r="A189" s="203">
        <v>43</v>
      </c>
      <c r="B189" s="222" t="s">
        <v>26</v>
      </c>
      <c r="C189" s="210">
        <v>45</v>
      </c>
      <c r="D189" s="209">
        <f t="shared" si="3"/>
        <v>18</v>
      </c>
      <c r="E189" s="210">
        <v>27</v>
      </c>
      <c r="F189" s="210">
        <v>21.9</v>
      </c>
      <c r="G189" s="210">
        <v>15</v>
      </c>
      <c r="H189" s="210">
        <v>17</v>
      </c>
      <c r="I189" s="209">
        <f t="shared" si="4"/>
        <v>48.54</v>
      </c>
      <c r="J189" s="209">
        <f t="shared" si="5"/>
        <v>66.539999999999992</v>
      </c>
      <c r="K189" s="57" t="s">
        <v>300</v>
      </c>
    </row>
    <row r="190" spans="1:11" ht="63.75" customHeight="1" x14ac:dyDescent="0.2">
      <c r="A190" s="204"/>
      <c r="B190" s="223"/>
      <c r="C190" s="117" t="s">
        <v>133</v>
      </c>
      <c r="D190" s="119" t="s">
        <v>157</v>
      </c>
      <c r="E190" s="119"/>
      <c r="F190" s="119"/>
      <c r="G190" s="119"/>
      <c r="H190" s="119"/>
      <c r="I190" s="119"/>
      <c r="J190" s="119"/>
      <c r="K190" s="120"/>
    </row>
    <row r="191" spans="1:11" ht="31.5" customHeight="1" x14ac:dyDescent="0.2">
      <c r="A191" s="204"/>
      <c r="B191" s="223"/>
      <c r="C191" s="123"/>
      <c r="D191" s="119" t="s">
        <v>158</v>
      </c>
      <c r="E191" s="119"/>
      <c r="F191" s="119"/>
      <c r="G191" s="119"/>
      <c r="H191" s="119"/>
      <c r="I191" s="119"/>
      <c r="J191" s="119"/>
      <c r="K191" s="120"/>
    </row>
    <row r="192" spans="1:11" ht="45.75" customHeight="1" x14ac:dyDescent="0.2">
      <c r="A192" s="205"/>
      <c r="B192" s="224"/>
      <c r="C192" s="212"/>
      <c r="D192" s="119" t="s">
        <v>159</v>
      </c>
      <c r="E192" s="119"/>
      <c r="F192" s="119"/>
      <c r="G192" s="119"/>
      <c r="H192" s="119"/>
      <c r="I192" s="119"/>
      <c r="J192" s="119"/>
      <c r="K192" s="120"/>
    </row>
    <row r="193" spans="1:11" ht="29.25" customHeight="1" x14ac:dyDescent="0.2">
      <c r="A193" s="203">
        <v>44</v>
      </c>
      <c r="B193" s="149" t="s">
        <v>299</v>
      </c>
      <c r="C193" s="208">
        <f>'Nilai Uji Kompetensi 2020'!E45</f>
        <v>58</v>
      </c>
      <c r="D193" s="209">
        <f t="shared" si="3"/>
        <v>23.200000000000003</v>
      </c>
      <c r="E193" s="210">
        <f>'[6]5. Kel. Kejuron'!$I$17</f>
        <v>27</v>
      </c>
      <c r="F193" s="210">
        <f>'[6]5. Kel. Kejuron'!$I$24</f>
        <v>18.899999999999999</v>
      </c>
      <c r="G193" s="210">
        <f>'[6]5. Kel. Kejuron'!$I$32</f>
        <v>11</v>
      </c>
      <c r="H193" s="210">
        <f>'[6]5. Kel. Kejuron'!$I$41</f>
        <v>15</v>
      </c>
      <c r="I193" s="209">
        <f t="shared" si="4"/>
        <v>43.14</v>
      </c>
      <c r="J193" s="209">
        <f t="shared" si="5"/>
        <v>66.34</v>
      </c>
      <c r="K193" s="57" t="s">
        <v>102</v>
      </c>
    </row>
    <row r="194" spans="1:11" ht="58.5" customHeight="1" x14ac:dyDescent="0.2">
      <c r="A194" s="204"/>
      <c r="B194" s="150"/>
      <c r="C194" s="142" t="s">
        <v>133</v>
      </c>
      <c r="D194" s="136" t="s">
        <v>167</v>
      </c>
      <c r="E194" s="137"/>
      <c r="F194" s="137"/>
      <c r="G194" s="137"/>
      <c r="H194" s="137"/>
      <c r="I194" s="137"/>
      <c r="J194" s="137"/>
      <c r="K194" s="138"/>
    </row>
    <row r="195" spans="1:11" ht="33.75" customHeight="1" x14ac:dyDescent="0.2">
      <c r="A195" s="204"/>
      <c r="B195" s="150"/>
      <c r="C195" s="145"/>
      <c r="D195" s="136" t="s">
        <v>170</v>
      </c>
      <c r="E195" s="137"/>
      <c r="F195" s="137"/>
      <c r="G195" s="137"/>
      <c r="H195" s="137"/>
      <c r="I195" s="137"/>
      <c r="J195" s="137"/>
      <c r="K195" s="138"/>
    </row>
    <row r="196" spans="1:11" ht="29.25" customHeight="1" x14ac:dyDescent="0.2">
      <c r="A196" s="204"/>
      <c r="B196" s="150"/>
      <c r="C196" s="145"/>
      <c r="D196" s="136" t="s">
        <v>314</v>
      </c>
      <c r="E196" s="137"/>
      <c r="F196" s="137"/>
      <c r="G196" s="137"/>
      <c r="H196" s="137"/>
      <c r="I196" s="137"/>
      <c r="J196" s="137"/>
      <c r="K196" s="138"/>
    </row>
    <row r="197" spans="1:11" ht="48.75" customHeight="1" x14ac:dyDescent="0.2">
      <c r="A197" s="205"/>
      <c r="B197" s="195"/>
      <c r="C197" s="214"/>
      <c r="D197" s="136" t="s">
        <v>171</v>
      </c>
      <c r="E197" s="137"/>
      <c r="F197" s="137"/>
      <c r="G197" s="137"/>
      <c r="H197" s="137"/>
      <c r="I197" s="137"/>
      <c r="J197" s="137"/>
      <c r="K197" s="138"/>
    </row>
    <row r="198" spans="1:11" ht="16.5" customHeight="1" x14ac:dyDescent="0.2">
      <c r="A198" s="203">
        <v>45</v>
      </c>
      <c r="B198" s="149" t="s">
        <v>76</v>
      </c>
      <c r="C198" s="208">
        <v>47</v>
      </c>
      <c r="D198" s="209">
        <f t="shared" si="3"/>
        <v>18.8</v>
      </c>
      <c r="E198" s="210">
        <v>27</v>
      </c>
      <c r="F198" s="210">
        <v>20.100000000000001</v>
      </c>
      <c r="G198" s="210">
        <v>15</v>
      </c>
      <c r="H198" s="210">
        <v>17</v>
      </c>
      <c r="I198" s="209">
        <f t="shared" si="4"/>
        <v>47.459999999999994</v>
      </c>
      <c r="J198" s="209">
        <f t="shared" si="5"/>
        <v>66.259999999999991</v>
      </c>
      <c r="K198" s="219" t="s">
        <v>102</v>
      </c>
    </row>
    <row r="199" spans="1:11" ht="60.75" customHeight="1" x14ac:dyDescent="0.2">
      <c r="A199" s="204"/>
      <c r="B199" s="150"/>
      <c r="C199" s="142" t="s">
        <v>133</v>
      </c>
      <c r="D199" s="136" t="s">
        <v>187</v>
      </c>
      <c r="E199" s="137"/>
      <c r="F199" s="137"/>
      <c r="G199" s="137"/>
      <c r="H199" s="137"/>
      <c r="I199" s="137"/>
      <c r="J199" s="137"/>
      <c r="K199" s="138"/>
    </row>
    <row r="200" spans="1:11" ht="45.75" customHeight="1" x14ac:dyDescent="0.2">
      <c r="A200" s="204"/>
      <c r="B200" s="150"/>
      <c r="C200" s="145"/>
      <c r="D200" s="136" t="s">
        <v>135</v>
      </c>
      <c r="E200" s="137"/>
      <c r="F200" s="137"/>
      <c r="G200" s="137"/>
      <c r="H200" s="137"/>
      <c r="I200" s="137"/>
      <c r="J200" s="137"/>
      <c r="K200" s="138"/>
    </row>
    <row r="201" spans="1:11" ht="33" customHeight="1" x14ac:dyDescent="0.2">
      <c r="A201" s="204"/>
      <c r="B201" s="150"/>
      <c r="C201" s="145"/>
      <c r="D201" s="136" t="s">
        <v>314</v>
      </c>
      <c r="E201" s="137"/>
      <c r="F201" s="137"/>
      <c r="G201" s="137"/>
      <c r="H201" s="137"/>
      <c r="I201" s="137"/>
      <c r="J201" s="137"/>
      <c r="K201" s="138"/>
    </row>
    <row r="202" spans="1:11" ht="45" customHeight="1" x14ac:dyDescent="0.2">
      <c r="A202" s="205"/>
      <c r="B202" s="195"/>
      <c r="C202" s="214"/>
      <c r="D202" s="136" t="s">
        <v>190</v>
      </c>
      <c r="E202" s="137"/>
      <c r="F202" s="137"/>
      <c r="G202" s="137"/>
      <c r="H202" s="137"/>
      <c r="I202" s="137"/>
      <c r="J202" s="137"/>
      <c r="K202" s="138"/>
    </row>
    <row r="203" spans="1:11" ht="30" customHeight="1" x14ac:dyDescent="0.2">
      <c r="A203" s="203">
        <v>46</v>
      </c>
      <c r="B203" s="149" t="s">
        <v>81</v>
      </c>
      <c r="C203" s="210">
        <f>'Nilai Uji Kompetensi 2020'!E44</f>
        <v>59</v>
      </c>
      <c r="D203" s="209">
        <f t="shared" si="3"/>
        <v>23.6</v>
      </c>
      <c r="E203" s="210">
        <f>'[6]8. Kel. Mojorejo'!$I$17</f>
        <v>27</v>
      </c>
      <c r="F203" s="210">
        <f>'[6]8. Kel. Mojorejo'!$I$24</f>
        <v>18</v>
      </c>
      <c r="G203" s="210">
        <f>'[6]8. Kel. Mojorejo'!$I$32</f>
        <v>11</v>
      </c>
      <c r="H203" s="210">
        <f>'[6]8. Kel. Mojorejo'!$I$41</f>
        <v>15</v>
      </c>
      <c r="I203" s="209">
        <f t="shared" si="4"/>
        <v>42.6</v>
      </c>
      <c r="J203" s="209">
        <f t="shared" si="5"/>
        <v>66.2</v>
      </c>
      <c r="K203" s="57" t="s">
        <v>102</v>
      </c>
    </row>
    <row r="204" spans="1:11" ht="46.5" customHeight="1" x14ac:dyDescent="0.2">
      <c r="A204" s="204"/>
      <c r="B204" s="150"/>
      <c r="C204" s="142" t="s">
        <v>133</v>
      </c>
      <c r="D204" s="136" t="s">
        <v>186</v>
      </c>
      <c r="E204" s="137"/>
      <c r="F204" s="137"/>
      <c r="G204" s="137"/>
      <c r="H204" s="137"/>
      <c r="I204" s="137"/>
      <c r="J204" s="137"/>
      <c r="K204" s="138"/>
    </row>
    <row r="205" spans="1:11" ht="44.25" customHeight="1" x14ac:dyDescent="0.2">
      <c r="A205" s="204"/>
      <c r="B205" s="150"/>
      <c r="C205" s="145"/>
      <c r="D205" s="136" t="s">
        <v>135</v>
      </c>
      <c r="E205" s="137"/>
      <c r="F205" s="137"/>
      <c r="G205" s="137"/>
      <c r="H205" s="137"/>
      <c r="I205" s="137"/>
      <c r="J205" s="137"/>
      <c r="K205" s="138"/>
    </row>
    <row r="206" spans="1:11" ht="30" customHeight="1" x14ac:dyDescent="0.2">
      <c r="A206" s="204"/>
      <c r="B206" s="150"/>
      <c r="C206" s="145"/>
      <c r="D206" s="136" t="s">
        <v>314</v>
      </c>
      <c r="E206" s="137"/>
      <c r="F206" s="137"/>
      <c r="G206" s="137"/>
      <c r="H206" s="137"/>
      <c r="I206" s="137"/>
      <c r="J206" s="137"/>
      <c r="K206" s="138"/>
    </row>
    <row r="207" spans="1:11" ht="48" customHeight="1" x14ac:dyDescent="0.2">
      <c r="A207" s="205"/>
      <c r="B207" s="195"/>
      <c r="C207" s="214"/>
      <c r="D207" s="136" t="s">
        <v>185</v>
      </c>
      <c r="E207" s="137"/>
      <c r="F207" s="137"/>
      <c r="G207" s="137"/>
      <c r="H207" s="137"/>
      <c r="I207" s="137"/>
      <c r="J207" s="137"/>
      <c r="K207" s="138"/>
    </row>
    <row r="208" spans="1:11" ht="31.5" customHeight="1" x14ac:dyDescent="0.2">
      <c r="A208" s="203">
        <v>47</v>
      </c>
      <c r="B208" s="149" t="s">
        <v>83</v>
      </c>
      <c r="C208" s="210">
        <v>50</v>
      </c>
      <c r="D208" s="209">
        <f t="shared" si="3"/>
        <v>20</v>
      </c>
      <c r="E208" s="210">
        <v>27</v>
      </c>
      <c r="F208" s="210">
        <v>21</v>
      </c>
      <c r="G208" s="210">
        <v>14</v>
      </c>
      <c r="H208" s="210">
        <v>15</v>
      </c>
      <c r="I208" s="209">
        <f t="shared" si="4"/>
        <v>46.199999999999996</v>
      </c>
      <c r="J208" s="209">
        <f t="shared" si="5"/>
        <v>66.199999999999989</v>
      </c>
      <c r="K208" s="213" t="s">
        <v>102</v>
      </c>
    </row>
    <row r="209" spans="1:11" ht="60.75" customHeight="1" x14ac:dyDescent="0.2">
      <c r="A209" s="204"/>
      <c r="B209" s="150"/>
      <c r="C209" s="142" t="s">
        <v>133</v>
      </c>
      <c r="D209" s="136" t="s">
        <v>198</v>
      </c>
      <c r="E209" s="137"/>
      <c r="F209" s="137"/>
      <c r="G209" s="137"/>
      <c r="H209" s="137"/>
      <c r="I209" s="137"/>
      <c r="J209" s="137"/>
      <c r="K209" s="138"/>
    </row>
    <row r="210" spans="1:11" ht="50.25" customHeight="1" x14ac:dyDescent="0.2">
      <c r="A210" s="204"/>
      <c r="B210" s="150"/>
      <c r="C210" s="145"/>
      <c r="D210" s="136" t="s">
        <v>193</v>
      </c>
      <c r="E210" s="137"/>
      <c r="F210" s="137"/>
      <c r="G210" s="137"/>
      <c r="H210" s="137"/>
      <c r="I210" s="137"/>
      <c r="J210" s="137"/>
      <c r="K210" s="138"/>
    </row>
    <row r="211" spans="1:11" ht="31.5" customHeight="1" x14ac:dyDescent="0.2">
      <c r="A211" s="204"/>
      <c r="B211" s="150"/>
      <c r="C211" s="145"/>
      <c r="D211" s="136" t="s">
        <v>314</v>
      </c>
      <c r="E211" s="137"/>
      <c r="F211" s="137"/>
      <c r="G211" s="137"/>
      <c r="H211" s="137"/>
      <c r="I211" s="137"/>
      <c r="J211" s="137"/>
      <c r="K211" s="138"/>
    </row>
    <row r="212" spans="1:11" ht="31.5" customHeight="1" x14ac:dyDescent="0.2">
      <c r="A212" s="205"/>
      <c r="B212" s="195"/>
      <c r="C212" s="214"/>
      <c r="D212" s="136" t="s">
        <v>194</v>
      </c>
      <c r="E212" s="137"/>
      <c r="F212" s="137"/>
      <c r="G212" s="137"/>
      <c r="H212" s="137"/>
      <c r="I212" s="137"/>
      <c r="J212" s="137"/>
      <c r="K212" s="138"/>
    </row>
    <row r="213" spans="1:11" ht="30" customHeight="1" x14ac:dyDescent="0.2">
      <c r="A213" s="203">
        <v>48</v>
      </c>
      <c r="B213" s="216" t="s">
        <v>73</v>
      </c>
      <c r="C213" s="208">
        <v>47</v>
      </c>
      <c r="D213" s="209">
        <f t="shared" si="3"/>
        <v>18.8</v>
      </c>
      <c r="E213" s="210">
        <v>27</v>
      </c>
      <c r="F213" s="210">
        <v>21.9</v>
      </c>
      <c r="G213" s="210">
        <v>13</v>
      </c>
      <c r="H213" s="210">
        <v>17</v>
      </c>
      <c r="I213" s="209">
        <f t="shared" si="4"/>
        <v>47.34</v>
      </c>
      <c r="J213" s="209">
        <f t="shared" si="5"/>
        <v>66.14</v>
      </c>
      <c r="K213" s="57" t="s">
        <v>102</v>
      </c>
    </row>
    <row r="214" spans="1:11" ht="63.75" customHeight="1" x14ac:dyDescent="0.2">
      <c r="A214" s="204"/>
      <c r="B214" s="217"/>
      <c r="C214" s="142" t="s">
        <v>133</v>
      </c>
      <c r="D214" s="136" t="s">
        <v>187</v>
      </c>
      <c r="E214" s="137"/>
      <c r="F214" s="137"/>
      <c r="G214" s="137"/>
      <c r="H214" s="137"/>
      <c r="I214" s="137"/>
      <c r="J214" s="137"/>
      <c r="K214" s="138"/>
    </row>
    <row r="215" spans="1:11" ht="46.5" customHeight="1" x14ac:dyDescent="0.2">
      <c r="A215" s="204"/>
      <c r="B215" s="217"/>
      <c r="C215" s="145"/>
      <c r="D215" s="136" t="s">
        <v>135</v>
      </c>
      <c r="E215" s="137"/>
      <c r="F215" s="137"/>
      <c r="G215" s="137"/>
      <c r="H215" s="137"/>
      <c r="I215" s="137"/>
      <c r="J215" s="137"/>
      <c r="K215" s="138"/>
    </row>
    <row r="216" spans="1:11" ht="33" customHeight="1" x14ac:dyDescent="0.2">
      <c r="A216" s="204"/>
      <c r="B216" s="217"/>
      <c r="C216" s="145"/>
      <c r="D216" s="136" t="s">
        <v>314</v>
      </c>
      <c r="E216" s="137"/>
      <c r="F216" s="137"/>
      <c r="G216" s="137"/>
      <c r="H216" s="137"/>
      <c r="I216" s="137"/>
      <c r="J216" s="137"/>
      <c r="K216" s="138"/>
    </row>
    <row r="217" spans="1:11" ht="49.5" customHeight="1" x14ac:dyDescent="0.2">
      <c r="A217" s="205"/>
      <c r="B217" s="218"/>
      <c r="C217" s="214"/>
      <c r="D217" s="136" t="s">
        <v>188</v>
      </c>
      <c r="E217" s="137"/>
      <c r="F217" s="137"/>
      <c r="G217" s="137"/>
      <c r="H217" s="137"/>
      <c r="I217" s="137"/>
      <c r="J217" s="137"/>
      <c r="K217" s="138"/>
    </row>
    <row r="218" spans="1:11" ht="34.5" customHeight="1" x14ac:dyDescent="0.2">
      <c r="A218" s="203">
        <v>49</v>
      </c>
      <c r="B218" s="149" t="s">
        <v>105</v>
      </c>
      <c r="C218" s="210">
        <f>'Nilai Uji Kompetensi 2020'!E57</f>
        <v>39</v>
      </c>
      <c r="D218" s="209">
        <f t="shared" si="3"/>
        <v>15.600000000000001</v>
      </c>
      <c r="E218" s="210">
        <f>'[2]2. Kel. O3'!$I$17</f>
        <v>27</v>
      </c>
      <c r="F218" s="210">
        <f>'[2]2. Kel. O3'!$I$24</f>
        <v>19.8</v>
      </c>
      <c r="G218" s="210">
        <f>'[2]2. Kel. O3'!$I$32</f>
        <v>16.5</v>
      </c>
      <c r="H218" s="210">
        <f>'[2]2. Kel. O3'!$I$41</f>
        <v>18</v>
      </c>
      <c r="I218" s="209">
        <f t="shared" si="4"/>
        <v>48.779999999999994</v>
      </c>
      <c r="J218" s="209">
        <f t="shared" si="5"/>
        <v>64.38</v>
      </c>
      <c r="K218" s="219" t="s">
        <v>102</v>
      </c>
    </row>
    <row r="219" spans="1:11" ht="50.25" customHeight="1" x14ac:dyDescent="0.2">
      <c r="A219" s="204"/>
      <c r="B219" s="150"/>
      <c r="C219" s="142" t="s">
        <v>133</v>
      </c>
      <c r="D219" s="136" t="s">
        <v>179</v>
      </c>
      <c r="E219" s="137"/>
      <c r="F219" s="137"/>
      <c r="G219" s="137"/>
      <c r="H219" s="137"/>
      <c r="I219" s="137"/>
      <c r="J219" s="137"/>
      <c r="K219" s="138"/>
    </row>
    <row r="220" spans="1:11" ht="32.25" customHeight="1" x14ac:dyDescent="0.2">
      <c r="A220" s="204"/>
      <c r="B220" s="150"/>
      <c r="C220" s="145"/>
      <c r="D220" s="136" t="s">
        <v>177</v>
      </c>
      <c r="E220" s="137"/>
      <c r="F220" s="137"/>
      <c r="G220" s="137"/>
      <c r="H220" s="137"/>
      <c r="I220" s="137"/>
      <c r="J220" s="137"/>
      <c r="K220" s="138"/>
    </row>
    <row r="221" spans="1:11" ht="32.25" customHeight="1" x14ac:dyDescent="0.2">
      <c r="A221" s="204"/>
      <c r="B221" s="150"/>
      <c r="C221" s="145"/>
      <c r="D221" s="136" t="s">
        <v>314</v>
      </c>
      <c r="E221" s="137"/>
      <c r="F221" s="137"/>
      <c r="G221" s="137"/>
      <c r="H221" s="137"/>
      <c r="I221" s="137"/>
      <c r="J221" s="137"/>
      <c r="K221" s="138"/>
    </row>
    <row r="222" spans="1:11" ht="50.25" customHeight="1" x14ac:dyDescent="0.2">
      <c r="A222" s="205"/>
      <c r="B222" s="195"/>
      <c r="C222" s="214"/>
      <c r="D222" s="136" t="s">
        <v>176</v>
      </c>
      <c r="E222" s="137"/>
      <c r="F222" s="137"/>
      <c r="G222" s="137"/>
      <c r="H222" s="137"/>
      <c r="I222" s="137"/>
      <c r="J222" s="137"/>
      <c r="K222" s="138"/>
    </row>
    <row r="223" spans="1:11" ht="31.5" customHeight="1" x14ac:dyDescent="0.2">
      <c r="A223" s="203">
        <v>50</v>
      </c>
      <c r="B223" s="149" t="s">
        <v>292</v>
      </c>
      <c r="C223" s="208">
        <f>'Nilai Uji Kompetensi 2020'!E49</f>
        <v>51</v>
      </c>
      <c r="D223" s="209">
        <f t="shared" si="3"/>
        <v>20.400000000000002</v>
      </c>
      <c r="E223" s="210">
        <f>'[6]1. Kec. Taman'!$I$17</f>
        <v>24</v>
      </c>
      <c r="F223" s="210">
        <f>'[6]1. Kec. Taman'!$I$24</f>
        <v>21.599999999999998</v>
      </c>
      <c r="G223" s="210">
        <f>'[6]1. Kec. Taman'!$I$32</f>
        <v>12.5</v>
      </c>
      <c r="H223" s="210">
        <f>'[6]1. Kec. Taman'!$I$41</f>
        <v>15</v>
      </c>
      <c r="I223" s="209">
        <f t="shared" si="4"/>
        <v>43.859999999999992</v>
      </c>
      <c r="J223" s="209">
        <f t="shared" si="5"/>
        <v>64.259999999999991</v>
      </c>
      <c r="K223" s="57" t="s">
        <v>102</v>
      </c>
    </row>
    <row r="224" spans="1:11" ht="48.75" customHeight="1" x14ac:dyDescent="0.2">
      <c r="A224" s="204"/>
      <c r="B224" s="150"/>
      <c r="C224" s="117" t="s">
        <v>133</v>
      </c>
      <c r="D224" s="119" t="s">
        <v>293</v>
      </c>
      <c r="E224" s="119"/>
      <c r="F224" s="119"/>
      <c r="G224" s="119"/>
      <c r="H224" s="119"/>
      <c r="I224" s="119"/>
      <c r="J224" s="119"/>
      <c r="K224" s="120"/>
    </row>
    <row r="225" spans="1:11" ht="45.75" customHeight="1" x14ac:dyDescent="0.2">
      <c r="A225" s="204"/>
      <c r="B225" s="150"/>
      <c r="C225" s="123"/>
      <c r="D225" s="136" t="s">
        <v>221</v>
      </c>
      <c r="E225" s="137"/>
      <c r="F225" s="137"/>
      <c r="G225" s="137"/>
      <c r="H225" s="137"/>
      <c r="I225" s="137"/>
      <c r="J225" s="137"/>
      <c r="K225" s="138"/>
    </row>
    <row r="226" spans="1:11" ht="31.5" customHeight="1" x14ac:dyDescent="0.2">
      <c r="A226" s="204"/>
      <c r="B226" s="150"/>
      <c r="C226" s="123"/>
      <c r="D226" s="177" t="s">
        <v>165</v>
      </c>
      <c r="E226" s="178"/>
      <c r="F226" s="178"/>
      <c r="G226" s="178"/>
      <c r="H226" s="178"/>
      <c r="I226" s="178"/>
      <c r="J226" s="178"/>
      <c r="K226" s="179"/>
    </row>
    <row r="227" spans="1:11" ht="18" customHeight="1" x14ac:dyDescent="0.2">
      <c r="A227" s="204"/>
      <c r="B227" s="150"/>
      <c r="C227" s="123"/>
      <c r="D227" s="136" t="s">
        <v>294</v>
      </c>
      <c r="E227" s="137"/>
      <c r="F227" s="137"/>
      <c r="G227" s="137"/>
      <c r="H227" s="137"/>
      <c r="I227" s="137"/>
      <c r="J227" s="137"/>
      <c r="K227" s="138"/>
    </row>
    <row r="228" spans="1:11" ht="48" customHeight="1" x14ac:dyDescent="0.2">
      <c r="A228" s="205"/>
      <c r="B228" s="195"/>
      <c r="C228" s="212"/>
      <c r="D228" s="136" t="s">
        <v>223</v>
      </c>
      <c r="E228" s="137"/>
      <c r="F228" s="137"/>
      <c r="G228" s="137"/>
      <c r="H228" s="137"/>
      <c r="I228" s="137"/>
      <c r="J228" s="137"/>
      <c r="K228" s="138"/>
    </row>
    <row r="229" spans="1:11" ht="28.5" x14ac:dyDescent="0.2">
      <c r="A229" s="203">
        <v>51</v>
      </c>
      <c r="B229" s="149" t="s">
        <v>82</v>
      </c>
      <c r="C229" s="210">
        <v>49</v>
      </c>
      <c r="D229" s="209">
        <f t="shared" si="3"/>
        <v>19.600000000000001</v>
      </c>
      <c r="E229" s="210">
        <v>27</v>
      </c>
      <c r="F229" s="210">
        <v>20.100000000000001</v>
      </c>
      <c r="G229" s="210">
        <v>11</v>
      </c>
      <c r="H229" s="210">
        <v>15</v>
      </c>
      <c r="I229" s="209">
        <f t="shared" si="4"/>
        <v>43.859999999999992</v>
      </c>
      <c r="J229" s="209">
        <f t="shared" si="5"/>
        <v>63.459999999999994</v>
      </c>
      <c r="K229" s="215" t="s">
        <v>102</v>
      </c>
    </row>
    <row r="230" spans="1:11" ht="59.25" customHeight="1" x14ac:dyDescent="0.2">
      <c r="A230" s="204"/>
      <c r="B230" s="150"/>
      <c r="C230" s="142" t="s">
        <v>133</v>
      </c>
      <c r="D230" s="136" t="s">
        <v>204</v>
      </c>
      <c r="E230" s="137"/>
      <c r="F230" s="137"/>
      <c r="G230" s="137"/>
      <c r="H230" s="137"/>
      <c r="I230" s="137"/>
      <c r="J230" s="137"/>
      <c r="K230" s="138"/>
    </row>
    <row r="231" spans="1:11" ht="33" customHeight="1" x14ac:dyDescent="0.2">
      <c r="A231" s="204"/>
      <c r="B231" s="150"/>
      <c r="C231" s="145"/>
      <c r="D231" s="136" t="s">
        <v>205</v>
      </c>
      <c r="E231" s="137"/>
      <c r="F231" s="137"/>
      <c r="G231" s="137"/>
      <c r="H231" s="137"/>
      <c r="I231" s="137"/>
      <c r="J231" s="137"/>
      <c r="K231" s="138"/>
    </row>
    <row r="232" spans="1:11" ht="32.25" customHeight="1" x14ac:dyDescent="0.2">
      <c r="A232" s="204"/>
      <c r="B232" s="150"/>
      <c r="C232" s="145"/>
      <c r="D232" s="136" t="s">
        <v>314</v>
      </c>
      <c r="E232" s="137"/>
      <c r="F232" s="137"/>
      <c r="G232" s="137"/>
      <c r="H232" s="137"/>
      <c r="I232" s="137"/>
      <c r="J232" s="137"/>
      <c r="K232" s="138"/>
    </row>
    <row r="233" spans="1:11" ht="34.5" customHeight="1" x14ac:dyDescent="0.2">
      <c r="A233" s="205"/>
      <c r="B233" s="195"/>
      <c r="C233" s="214"/>
      <c r="D233" s="136" t="s">
        <v>194</v>
      </c>
      <c r="E233" s="137"/>
      <c r="F233" s="137"/>
      <c r="G233" s="137"/>
      <c r="H233" s="137"/>
      <c r="I233" s="137"/>
      <c r="J233" s="137"/>
      <c r="K233" s="138"/>
    </row>
    <row r="234" spans="1:11" ht="36" customHeight="1" x14ac:dyDescent="0.2">
      <c r="A234" s="203">
        <v>52</v>
      </c>
      <c r="B234" s="149" t="s">
        <v>87</v>
      </c>
      <c r="C234" s="210">
        <f>'Nilai Uji Kompetensi 2020'!E56</f>
        <v>39</v>
      </c>
      <c r="D234" s="209">
        <f t="shared" si="3"/>
        <v>15.600000000000001</v>
      </c>
      <c r="E234" s="210">
        <f>'[6]2. Kel. Demangan'!$I$17</f>
        <v>27</v>
      </c>
      <c r="F234" s="210">
        <f>'[6]2. Kel. Demangan'!$I$24</f>
        <v>19.8</v>
      </c>
      <c r="G234" s="210">
        <f>'[6]2. Kel. Demangan'!$I$32</f>
        <v>14</v>
      </c>
      <c r="H234" s="210">
        <f>'[6]2. Kel. Demangan'!$I$41</f>
        <v>15</v>
      </c>
      <c r="I234" s="209">
        <f t="shared" si="4"/>
        <v>45.48</v>
      </c>
      <c r="J234" s="209">
        <f t="shared" si="5"/>
        <v>61.08</v>
      </c>
      <c r="K234" s="57" t="s">
        <v>102</v>
      </c>
    </row>
    <row r="235" spans="1:11" ht="49.5" customHeight="1" x14ac:dyDescent="0.2">
      <c r="A235" s="204"/>
      <c r="B235" s="150"/>
      <c r="C235" s="142" t="s">
        <v>133</v>
      </c>
      <c r="D235" s="136" t="s">
        <v>182</v>
      </c>
      <c r="E235" s="137"/>
      <c r="F235" s="137"/>
      <c r="G235" s="137"/>
      <c r="H235" s="137"/>
      <c r="I235" s="137"/>
      <c r="J235" s="137"/>
      <c r="K235" s="138"/>
    </row>
    <row r="236" spans="1:11" ht="36" customHeight="1" x14ac:dyDescent="0.2">
      <c r="A236" s="204"/>
      <c r="B236" s="150"/>
      <c r="C236" s="145"/>
      <c r="D236" s="136" t="s">
        <v>180</v>
      </c>
      <c r="E236" s="137"/>
      <c r="F236" s="137"/>
      <c r="G236" s="137"/>
      <c r="H236" s="137"/>
      <c r="I236" s="137"/>
      <c r="J236" s="137"/>
      <c r="K236" s="138"/>
    </row>
    <row r="237" spans="1:11" ht="31.5" customHeight="1" x14ac:dyDescent="0.2">
      <c r="A237" s="204"/>
      <c r="B237" s="150"/>
      <c r="C237" s="145"/>
      <c r="D237" s="136" t="s">
        <v>314</v>
      </c>
      <c r="E237" s="137"/>
      <c r="F237" s="137"/>
      <c r="G237" s="137"/>
      <c r="H237" s="137"/>
      <c r="I237" s="137"/>
      <c r="J237" s="137"/>
      <c r="K237" s="138"/>
    </row>
    <row r="238" spans="1:11" ht="48" customHeight="1" x14ac:dyDescent="0.2">
      <c r="A238" s="205"/>
      <c r="B238" s="195"/>
      <c r="C238" s="214"/>
      <c r="D238" s="136" t="s">
        <v>181</v>
      </c>
      <c r="E238" s="137"/>
      <c r="F238" s="137"/>
      <c r="G238" s="137"/>
      <c r="H238" s="137"/>
      <c r="I238" s="137"/>
      <c r="J238" s="137"/>
      <c r="K238" s="138"/>
    </row>
    <row r="239" spans="1:11" ht="31.5" customHeight="1" x14ac:dyDescent="0.2">
      <c r="A239" s="203">
        <v>53</v>
      </c>
      <c r="B239" s="149" t="s">
        <v>79</v>
      </c>
      <c r="C239" s="208">
        <v>29</v>
      </c>
      <c r="D239" s="209">
        <f t="shared" si="3"/>
        <v>11.600000000000001</v>
      </c>
      <c r="E239" s="210">
        <v>27</v>
      </c>
      <c r="F239" s="210">
        <v>21.6</v>
      </c>
      <c r="G239" s="210">
        <v>15.5</v>
      </c>
      <c r="H239" s="210">
        <v>17</v>
      </c>
      <c r="I239" s="209">
        <f t="shared" si="4"/>
        <v>48.66</v>
      </c>
      <c r="J239" s="209">
        <f t="shared" si="5"/>
        <v>60.26</v>
      </c>
      <c r="K239" s="57" t="s">
        <v>102</v>
      </c>
    </row>
    <row r="240" spans="1:11" ht="45.75" customHeight="1" x14ac:dyDescent="0.2">
      <c r="A240" s="204"/>
      <c r="B240" s="150"/>
      <c r="C240" s="142" t="s">
        <v>133</v>
      </c>
      <c r="D240" s="136" t="s">
        <v>183</v>
      </c>
      <c r="E240" s="137"/>
      <c r="F240" s="137"/>
      <c r="G240" s="137"/>
      <c r="H240" s="137"/>
      <c r="I240" s="137"/>
      <c r="J240" s="137"/>
      <c r="K240" s="138"/>
    </row>
    <row r="241" spans="1:11" ht="46.5" customHeight="1" x14ac:dyDescent="0.2">
      <c r="A241" s="204"/>
      <c r="B241" s="150"/>
      <c r="C241" s="145"/>
      <c r="D241" s="136" t="s">
        <v>135</v>
      </c>
      <c r="E241" s="137"/>
      <c r="F241" s="137"/>
      <c r="G241" s="137"/>
      <c r="H241" s="137"/>
      <c r="I241" s="137"/>
      <c r="J241" s="137"/>
      <c r="K241" s="138"/>
    </row>
    <row r="242" spans="1:11" ht="33" customHeight="1" x14ac:dyDescent="0.2">
      <c r="A242" s="204"/>
      <c r="B242" s="150"/>
      <c r="C242" s="145"/>
      <c r="D242" s="136" t="s">
        <v>314</v>
      </c>
      <c r="E242" s="137"/>
      <c r="F242" s="137"/>
      <c r="G242" s="137"/>
      <c r="H242" s="137"/>
      <c r="I242" s="137"/>
      <c r="J242" s="137"/>
      <c r="K242" s="138"/>
    </row>
    <row r="243" spans="1:11" ht="45.75" customHeight="1" x14ac:dyDescent="0.2">
      <c r="A243" s="205"/>
      <c r="B243" s="195"/>
      <c r="C243" s="214"/>
      <c r="D243" s="136" t="s">
        <v>181</v>
      </c>
      <c r="E243" s="137"/>
      <c r="F243" s="137"/>
      <c r="G243" s="137"/>
      <c r="H243" s="137"/>
      <c r="I243" s="137"/>
      <c r="J243" s="137"/>
      <c r="K243" s="138"/>
    </row>
    <row r="244" spans="1:11" ht="32.25" customHeight="1" x14ac:dyDescent="0.2">
      <c r="A244" s="203">
        <v>54</v>
      </c>
      <c r="B244" s="149" t="s">
        <v>84</v>
      </c>
      <c r="C244" s="210">
        <f>'[4]Nilai Uji Kompetensi 2020'!$E$61</f>
        <v>25</v>
      </c>
      <c r="D244" s="209">
        <f t="shared" si="3"/>
        <v>10</v>
      </c>
      <c r="E244" s="210">
        <f>'[5]4. Kel. Madiun Lor'!$I$17</f>
        <v>27</v>
      </c>
      <c r="F244" s="210">
        <f>'[5]4. Kel. Madiun Lor'!$I$24</f>
        <v>20.399999999999999</v>
      </c>
      <c r="G244" s="210">
        <f>'[5]4. Kel. Madiun Lor'!$I$32</f>
        <v>13.5</v>
      </c>
      <c r="H244" s="210">
        <f>'[5]4. Kel. Madiun Lor'!$I$41</f>
        <v>18</v>
      </c>
      <c r="I244" s="209">
        <f t="shared" si="4"/>
        <v>47.34</v>
      </c>
      <c r="J244" s="209">
        <f t="shared" si="5"/>
        <v>57.34</v>
      </c>
      <c r="K244" s="57" t="s">
        <v>102</v>
      </c>
    </row>
    <row r="245" spans="1:11" ht="60.75" customHeight="1" x14ac:dyDescent="0.2">
      <c r="A245" s="204"/>
      <c r="B245" s="150"/>
      <c r="C245" s="142" t="s">
        <v>133</v>
      </c>
      <c r="D245" s="136" t="s">
        <v>289</v>
      </c>
      <c r="E245" s="137"/>
      <c r="F245" s="137"/>
      <c r="G245" s="137"/>
      <c r="H245" s="137"/>
      <c r="I245" s="137"/>
      <c r="J245" s="137"/>
      <c r="K245" s="138"/>
    </row>
    <row r="246" spans="1:11" ht="46.5" customHeight="1" x14ac:dyDescent="0.2">
      <c r="A246" s="204"/>
      <c r="B246" s="150"/>
      <c r="C246" s="145"/>
      <c r="D246" s="136" t="s">
        <v>135</v>
      </c>
      <c r="E246" s="137"/>
      <c r="F246" s="137"/>
      <c r="G246" s="137"/>
      <c r="H246" s="137"/>
      <c r="I246" s="137"/>
      <c r="J246" s="137"/>
      <c r="K246" s="138"/>
    </row>
    <row r="247" spans="1:11" ht="32.25" customHeight="1" x14ac:dyDescent="0.2">
      <c r="A247" s="204"/>
      <c r="B247" s="150"/>
      <c r="C247" s="145"/>
      <c r="D247" s="136" t="s">
        <v>314</v>
      </c>
      <c r="E247" s="137"/>
      <c r="F247" s="137"/>
      <c r="G247" s="137"/>
      <c r="H247" s="137"/>
      <c r="I247" s="137"/>
      <c r="J247" s="137"/>
      <c r="K247" s="138"/>
    </row>
    <row r="248" spans="1:11" ht="46.5" customHeight="1" x14ac:dyDescent="0.2">
      <c r="A248" s="205"/>
      <c r="B248" s="195"/>
      <c r="C248" s="214"/>
      <c r="D248" s="136" t="s">
        <v>191</v>
      </c>
      <c r="E248" s="137"/>
      <c r="F248" s="137"/>
      <c r="G248" s="137"/>
      <c r="H248" s="137"/>
      <c r="I248" s="137"/>
      <c r="J248" s="137"/>
      <c r="K248" s="138"/>
    </row>
    <row r="249" spans="1:11" ht="30.75" customHeight="1" x14ac:dyDescent="0.2">
      <c r="A249" s="203">
        <v>55</v>
      </c>
      <c r="B249" s="149" t="s">
        <v>78</v>
      </c>
      <c r="C249" s="208">
        <f>'Nilai Uji Kompetensi 2020'!E60</f>
        <v>27</v>
      </c>
      <c r="D249" s="209">
        <f t="shared" si="3"/>
        <v>10.8</v>
      </c>
      <c r="E249" s="210">
        <f>'[5]9. Manguharjo'!$I$17</f>
        <v>27</v>
      </c>
      <c r="F249" s="210">
        <f>'[5]9. Manguharjo'!$I$24</f>
        <v>20.399999999999999</v>
      </c>
      <c r="G249" s="210">
        <f>'[5]9. Manguharjo'!$I$32</f>
        <v>14</v>
      </c>
      <c r="H249" s="210">
        <f>'[5]9. Manguharjo'!$I$41</f>
        <v>15</v>
      </c>
      <c r="I249" s="209">
        <f t="shared" si="4"/>
        <v>45.84</v>
      </c>
      <c r="J249" s="209">
        <f t="shared" si="5"/>
        <v>56.64</v>
      </c>
      <c r="K249" s="57" t="s">
        <v>300</v>
      </c>
    </row>
    <row r="250" spans="1:11" ht="62.25" customHeight="1" x14ac:dyDescent="0.2">
      <c r="A250" s="204"/>
      <c r="B250" s="150"/>
      <c r="C250" s="142" t="s">
        <v>133</v>
      </c>
      <c r="D250" s="136" t="s">
        <v>215</v>
      </c>
      <c r="E250" s="165"/>
      <c r="F250" s="165"/>
      <c r="G250" s="165"/>
      <c r="H250" s="165"/>
      <c r="I250" s="165"/>
      <c r="J250" s="165"/>
      <c r="K250" s="166"/>
    </row>
    <row r="251" spans="1:11" ht="50.25" customHeight="1" x14ac:dyDescent="0.2">
      <c r="A251" s="204"/>
      <c r="B251" s="150"/>
      <c r="C251" s="145"/>
      <c r="D251" s="119" t="s">
        <v>135</v>
      </c>
      <c r="E251" s="119"/>
      <c r="F251" s="119"/>
      <c r="G251" s="119"/>
      <c r="H251" s="119"/>
      <c r="I251" s="119"/>
      <c r="J251" s="119"/>
      <c r="K251" s="120"/>
    </row>
    <row r="252" spans="1:11" ht="33.75" customHeight="1" x14ac:dyDescent="0.2">
      <c r="A252" s="204"/>
      <c r="B252" s="150"/>
      <c r="C252" s="145"/>
      <c r="D252" s="136" t="s">
        <v>314</v>
      </c>
      <c r="E252" s="137"/>
      <c r="F252" s="137"/>
      <c r="G252" s="137"/>
      <c r="H252" s="137"/>
      <c r="I252" s="137"/>
      <c r="J252" s="137"/>
      <c r="K252" s="138"/>
    </row>
    <row r="253" spans="1:11" ht="37.5" customHeight="1" x14ac:dyDescent="0.2">
      <c r="A253" s="205"/>
      <c r="B253" s="195"/>
      <c r="C253" s="214"/>
      <c r="D253" s="136" t="s">
        <v>212</v>
      </c>
      <c r="E253" s="137"/>
      <c r="F253" s="137"/>
      <c r="G253" s="137"/>
      <c r="H253" s="137"/>
      <c r="I253" s="137"/>
      <c r="J253" s="137"/>
      <c r="K253" s="138"/>
    </row>
    <row r="254" spans="1:11" ht="30.75" customHeight="1" x14ac:dyDescent="0.2">
      <c r="A254" s="197">
        <v>56</v>
      </c>
      <c r="B254" s="149" t="s">
        <v>28</v>
      </c>
      <c r="C254" s="210">
        <f>'Nilai Uji Kompetensi 2020'!E58</f>
        <v>34</v>
      </c>
      <c r="D254" s="209">
        <f t="shared" si="3"/>
        <v>13.600000000000001</v>
      </c>
      <c r="E254" s="210">
        <f>'[1]11. Dinas PUTR'!$I$17</f>
        <v>18</v>
      </c>
      <c r="F254" s="210">
        <f>'[1]11. Dinas PUTR'!$I$24</f>
        <v>21</v>
      </c>
      <c r="G254" s="210">
        <f>'[1]11. Dinas PUTR'!$I$32</f>
        <v>13.5</v>
      </c>
      <c r="H254" s="210">
        <f>'[1]11. Dinas PUTR'!$I$41</f>
        <v>15</v>
      </c>
      <c r="I254" s="209">
        <f t="shared" si="4"/>
        <v>40.5</v>
      </c>
      <c r="J254" s="209">
        <f t="shared" si="5"/>
        <v>54.1</v>
      </c>
      <c r="K254" s="213" t="s">
        <v>102</v>
      </c>
    </row>
    <row r="255" spans="1:11" ht="16.5" customHeight="1" x14ac:dyDescent="0.2">
      <c r="A255" s="198"/>
      <c r="B255" s="150"/>
      <c r="C255" s="145" t="s">
        <v>133</v>
      </c>
      <c r="D255" s="200" t="s">
        <v>172</v>
      </c>
      <c r="E255" s="201"/>
      <c r="F255" s="201"/>
      <c r="G255" s="201"/>
      <c r="H255" s="201"/>
      <c r="I255" s="201"/>
      <c r="J255" s="201"/>
      <c r="K255" s="202"/>
    </row>
    <row r="256" spans="1:11" ht="60" customHeight="1" x14ac:dyDescent="0.2">
      <c r="A256" s="198"/>
      <c r="B256" s="150"/>
      <c r="C256" s="143"/>
      <c r="D256" s="136" t="s">
        <v>295</v>
      </c>
      <c r="E256" s="137"/>
      <c r="F256" s="137"/>
      <c r="G256" s="137"/>
      <c r="H256" s="137"/>
      <c r="I256" s="137"/>
      <c r="J256" s="137"/>
      <c r="K256" s="138"/>
    </row>
    <row r="257" spans="1:11" ht="17.25" customHeight="1" x14ac:dyDescent="0.2">
      <c r="A257" s="198"/>
      <c r="B257" s="150"/>
      <c r="C257" s="143"/>
      <c r="D257" s="136" t="s">
        <v>149</v>
      </c>
      <c r="E257" s="137"/>
      <c r="F257" s="137"/>
      <c r="G257" s="137"/>
      <c r="H257" s="137"/>
      <c r="I257" s="137"/>
      <c r="J257" s="137"/>
      <c r="K257" s="138"/>
    </row>
    <row r="258" spans="1:11" ht="51" customHeight="1" x14ac:dyDescent="0.2">
      <c r="A258" s="198"/>
      <c r="B258" s="150"/>
      <c r="C258" s="143"/>
      <c r="D258" s="136" t="s">
        <v>296</v>
      </c>
      <c r="E258" s="137"/>
      <c r="F258" s="137"/>
      <c r="G258" s="137"/>
      <c r="H258" s="137"/>
      <c r="I258" s="137"/>
      <c r="J258" s="137"/>
      <c r="K258" s="138"/>
    </row>
    <row r="259" spans="1:11" ht="30.75" customHeight="1" x14ac:dyDescent="0.2">
      <c r="A259" s="198"/>
      <c r="B259" s="150"/>
      <c r="C259" s="143"/>
      <c r="D259" s="136" t="s">
        <v>173</v>
      </c>
      <c r="E259" s="137"/>
      <c r="F259" s="137"/>
      <c r="G259" s="137"/>
      <c r="H259" s="137"/>
      <c r="I259" s="137"/>
      <c r="J259" s="137"/>
      <c r="K259" s="138"/>
    </row>
    <row r="260" spans="1:11" ht="46.5" customHeight="1" thickBot="1" x14ac:dyDescent="0.25">
      <c r="A260" s="199"/>
      <c r="B260" s="151"/>
      <c r="C260" s="144"/>
      <c r="D260" s="139" t="s">
        <v>174</v>
      </c>
      <c r="E260" s="140"/>
      <c r="F260" s="140"/>
      <c r="G260" s="140"/>
      <c r="H260" s="140"/>
      <c r="I260" s="140"/>
      <c r="J260" s="140"/>
      <c r="K260" s="141"/>
    </row>
    <row r="261" spans="1:11" x14ac:dyDescent="0.2">
      <c r="J261" s="13"/>
    </row>
    <row r="262" spans="1:11" ht="15" thickBot="1" x14ac:dyDescent="0.25"/>
    <row r="263" spans="1:11" ht="42" customHeight="1" x14ac:dyDescent="0.2">
      <c r="A263" s="193" t="s">
        <v>232</v>
      </c>
      <c r="B263" s="194"/>
      <c r="C263" s="70" t="s">
        <v>90</v>
      </c>
      <c r="D263" s="70" t="s">
        <v>91</v>
      </c>
      <c r="E263" s="87" t="s">
        <v>92</v>
      </c>
      <c r="F263" s="70" t="s">
        <v>93</v>
      </c>
      <c r="G263" s="87" t="s">
        <v>94</v>
      </c>
      <c r="H263" s="70" t="s">
        <v>95</v>
      </c>
      <c r="I263" s="70" t="s">
        <v>96</v>
      </c>
      <c r="J263" s="70" t="s">
        <v>97</v>
      </c>
      <c r="K263" s="72" t="s">
        <v>98</v>
      </c>
    </row>
    <row r="264" spans="1:11" ht="42" customHeight="1" thickBot="1" x14ac:dyDescent="0.25">
      <c r="A264" s="191" t="s">
        <v>233</v>
      </c>
      <c r="B264" s="192"/>
      <c r="C264" s="220">
        <v>64.930000000000007</v>
      </c>
      <c r="D264" s="221">
        <f>C264*40%</f>
        <v>25.972000000000005</v>
      </c>
      <c r="E264" s="90">
        <v>25</v>
      </c>
      <c r="F264" s="220">
        <v>22.02</v>
      </c>
      <c r="G264" s="220">
        <v>15.61</v>
      </c>
      <c r="H264" s="90">
        <v>17.34</v>
      </c>
      <c r="I264" s="221">
        <v>47.97</v>
      </c>
      <c r="J264" s="221">
        <f>D264+I264</f>
        <v>73.942000000000007</v>
      </c>
      <c r="K264" s="91" t="s">
        <v>234</v>
      </c>
    </row>
  </sheetData>
  <mergeCells count="372">
    <mergeCell ref="B26:B30"/>
    <mergeCell ref="A26:A30"/>
    <mergeCell ref="C23:C25"/>
    <mergeCell ref="D23:K23"/>
    <mergeCell ref="D24:K24"/>
    <mergeCell ref="D25:K25"/>
    <mergeCell ref="B22:B25"/>
    <mergeCell ref="A22:A25"/>
    <mergeCell ref="C27:C30"/>
    <mergeCell ref="D27:K27"/>
    <mergeCell ref="D28:K28"/>
    <mergeCell ref="D29:K29"/>
    <mergeCell ref="D30:K30"/>
    <mergeCell ref="A35:A38"/>
    <mergeCell ref="C32:C34"/>
    <mergeCell ref="D32:K32"/>
    <mergeCell ref="D33:K33"/>
    <mergeCell ref="D34:K34"/>
    <mergeCell ref="B31:B34"/>
    <mergeCell ref="A31:A34"/>
    <mergeCell ref="C36:C38"/>
    <mergeCell ref="D36:K36"/>
    <mergeCell ref="D38:K38"/>
    <mergeCell ref="D37:K37"/>
    <mergeCell ref="B35:B38"/>
    <mergeCell ref="C40:C41"/>
    <mergeCell ref="D40:K40"/>
    <mergeCell ref="D41:K41"/>
    <mergeCell ref="B39:B41"/>
    <mergeCell ref="A39:A41"/>
    <mergeCell ref="B47:B51"/>
    <mergeCell ref="A47:A51"/>
    <mergeCell ref="C43:C46"/>
    <mergeCell ref="D43:K43"/>
    <mergeCell ref="D44:K44"/>
    <mergeCell ref="D45:K45"/>
    <mergeCell ref="D46:K46"/>
    <mergeCell ref="B42:B46"/>
    <mergeCell ref="A42:A46"/>
    <mergeCell ref="D53:K53"/>
    <mergeCell ref="D54:K54"/>
    <mergeCell ref="C48:C51"/>
    <mergeCell ref="D48:K48"/>
    <mergeCell ref="D49:K49"/>
    <mergeCell ref="D50:K50"/>
    <mergeCell ref="D51:K51"/>
    <mergeCell ref="B55:B60"/>
    <mergeCell ref="A55:A60"/>
    <mergeCell ref="B52:B54"/>
    <mergeCell ref="A52:A54"/>
    <mergeCell ref="C53:C54"/>
    <mergeCell ref="C56:C60"/>
    <mergeCell ref="D56:K56"/>
    <mergeCell ref="D57:K57"/>
    <mergeCell ref="D58:K58"/>
    <mergeCell ref="D59:K59"/>
    <mergeCell ref="D60:K60"/>
    <mergeCell ref="A65:A68"/>
    <mergeCell ref="C62:C64"/>
    <mergeCell ref="D62:K62"/>
    <mergeCell ref="D63:K63"/>
    <mergeCell ref="D64:K64"/>
    <mergeCell ref="B61:B64"/>
    <mergeCell ref="A61:A64"/>
    <mergeCell ref="C66:C68"/>
    <mergeCell ref="D66:K66"/>
    <mergeCell ref="D67:K67"/>
    <mergeCell ref="D68:K68"/>
    <mergeCell ref="B65:B68"/>
    <mergeCell ref="B74:B78"/>
    <mergeCell ref="A74:A78"/>
    <mergeCell ref="C70:C73"/>
    <mergeCell ref="D70:K70"/>
    <mergeCell ref="D71:K71"/>
    <mergeCell ref="D72:K72"/>
    <mergeCell ref="D73:K73"/>
    <mergeCell ref="B69:B73"/>
    <mergeCell ref="A69:A73"/>
    <mergeCell ref="C75:C78"/>
    <mergeCell ref="D75:K75"/>
    <mergeCell ref="D76:K76"/>
    <mergeCell ref="D77:K77"/>
    <mergeCell ref="D78:K78"/>
    <mergeCell ref="B83:B87"/>
    <mergeCell ref="A83:A87"/>
    <mergeCell ref="C80:C82"/>
    <mergeCell ref="D80:K80"/>
    <mergeCell ref="D81:K81"/>
    <mergeCell ref="D82:K82"/>
    <mergeCell ref="B79:B82"/>
    <mergeCell ref="A79:A82"/>
    <mergeCell ref="C84:C87"/>
    <mergeCell ref="D84:K84"/>
    <mergeCell ref="D85:K85"/>
    <mergeCell ref="D86:K86"/>
    <mergeCell ref="D87:K87"/>
    <mergeCell ref="B92:B94"/>
    <mergeCell ref="A92:A94"/>
    <mergeCell ref="C89:C91"/>
    <mergeCell ref="D89:K89"/>
    <mergeCell ref="D90:K90"/>
    <mergeCell ref="D91:K91"/>
    <mergeCell ref="B88:B91"/>
    <mergeCell ref="A88:A91"/>
    <mergeCell ref="C93:C94"/>
    <mergeCell ref="D93:K93"/>
    <mergeCell ref="D94:K94"/>
    <mergeCell ref="B101:B105"/>
    <mergeCell ref="A101:A105"/>
    <mergeCell ref="C96:C100"/>
    <mergeCell ref="D96:K96"/>
    <mergeCell ref="D97:K97"/>
    <mergeCell ref="D98:K98"/>
    <mergeCell ref="D99:K99"/>
    <mergeCell ref="D100:K100"/>
    <mergeCell ref="B95:B100"/>
    <mergeCell ref="A95:A100"/>
    <mergeCell ref="C102:C105"/>
    <mergeCell ref="D102:K102"/>
    <mergeCell ref="D103:K103"/>
    <mergeCell ref="D104:K104"/>
    <mergeCell ref="D105:K105"/>
    <mergeCell ref="D114:K114"/>
    <mergeCell ref="D115:K115"/>
    <mergeCell ref="B111:B115"/>
    <mergeCell ref="A111:A115"/>
    <mergeCell ref="C107:C110"/>
    <mergeCell ref="D107:K107"/>
    <mergeCell ref="D108:K108"/>
    <mergeCell ref="D109:K109"/>
    <mergeCell ref="D110:K110"/>
    <mergeCell ref="B106:B110"/>
    <mergeCell ref="A106:A110"/>
    <mergeCell ref="A116:A121"/>
    <mergeCell ref="B116:B121"/>
    <mergeCell ref="C117:C121"/>
    <mergeCell ref="D117:K117"/>
    <mergeCell ref="D118:K118"/>
    <mergeCell ref="D119:K119"/>
    <mergeCell ref="D120:K120"/>
    <mergeCell ref="D121:K121"/>
    <mergeCell ref="B129:B133"/>
    <mergeCell ref="A129:A133"/>
    <mergeCell ref="C123:C124"/>
    <mergeCell ref="D123:K123"/>
    <mergeCell ref="D124:K124"/>
    <mergeCell ref="B122:B124"/>
    <mergeCell ref="A122:A124"/>
    <mergeCell ref="D135:K135"/>
    <mergeCell ref="D136:K136"/>
    <mergeCell ref="C130:C133"/>
    <mergeCell ref="D130:K130"/>
    <mergeCell ref="D131:K131"/>
    <mergeCell ref="D132:K132"/>
    <mergeCell ref="D133:K133"/>
    <mergeCell ref="B137:B141"/>
    <mergeCell ref="A137:A141"/>
    <mergeCell ref="B134:B136"/>
    <mergeCell ref="A134:A136"/>
    <mergeCell ref="C135:C136"/>
    <mergeCell ref="C138:C141"/>
    <mergeCell ref="D138:K138"/>
    <mergeCell ref="D139:K139"/>
    <mergeCell ref="D140:K140"/>
    <mergeCell ref="D141:K141"/>
    <mergeCell ref="B147:B151"/>
    <mergeCell ref="A147:A151"/>
    <mergeCell ref="C143:C146"/>
    <mergeCell ref="D143:K143"/>
    <mergeCell ref="D144:K144"/>
    <mergeCell ref="D145:K145"/>
    <mergeCell ref="D146:K146"/>
    <mergeCell ref="B142:B146"/>
    <mergeCell ref="A142:A146"/>
    <mergeCell ref="C148:C151"/>
    <mergeCell ref="D148:K148"/>
    <mergeCell ref="D149:K149"/>
    <mergeCell ref="D150:K150"/>
    <mergeCell ref="D151:K151"/>
    <mergeCell ref="A157:A160"/>
    <mergeCell ref="C153:C156"/>
    <mergeCell ref="D153:K153"/>
    <mergeCell ref="D154:K154"/>
    <mergeCell ref="D155:K155"/>
    <mergeCell ref="D156:K156"/>
    <mergeCell ref="B152:B156"/>
    <mergeCell ref="A152:A156"/>
    <mergeCell ref="C158:C160"/>
    <mergeCell ref="D158:K158"/>
    <mergeCell ref="D159:K159"/>
    <mergeCell ref="D160:K160"/>
    <mergeCell ref="B157:B160"/>
    <mergeCell ref="B165:B169"/>
    <mergeCell ref="A165:A169"/>
    <mergeCell ref="C162:C164"/>
    <mergeCell ref="D162:K162"/>
    <mergeCell ref="D163:K163"/>
    <mergeCell ref="D164:K164"/>
    <mergeCell ref="B161:B164"/>
    <mergeCell ref="A161:A164"/>
    <mergeCell ref="C166:C169"/>
    <mergeCell ref="D166:K166"/>
    <mergeCell ref="D167:K167"/>
    <mergeCell ref="D168:K168"/>
    <mergeCell ref="D169:K169"/>
    <mergeCell ref="B174:B178"/>
    <mergeCell ref="A174:A178"/>
    <mergeCell ref="C171:C173"/>
    <mergeCell ref="D171:K171"/>
    <mergeCell ref="D172:K172"/>
    <mergeCell ref="D173:K173"/>
    <mergeCell ref="B170:B173"/>
    <mergeCell ref="A170:A173"/>
    <mergeCell ref="C175:C178"/>
    <mergeCell ref="D175:K175"/>
    <mergeCell ref="D176:K176"/>
    <mergeCell ref="D177:K177"/>
    <mergeCell ref="D178:K178"/>
    <mergeCell ref="B184:B188"/>
    <mergeCell ref="A184:A188"/>
    <mergeCell ref="C180:C183"/>
    <mergeCell ref="D180:K180"/>
    <mergeCell ref="D181:K181"/>
    <mergeCell ref="D182:K182"/>
    <mergeCell ref="D183:K183"/>
    <mergeCell ref="B179:B183"/>
    <mergeCell ref="A179:A183"/>
    <mergeCell ref="C185:C188"/>
    <mergeCell ref="D185:K185"/>
    <mergeCell ref="D186:K186"/>
    <mergeCell ref="D187:K187"/>
    <mergeCell ref="D188:K188"/>
    <mergeCell ref="B193:B197"/>
    <mergeCell ref="A193:A197"/>
    <mergeCell ref="C190:C192"/>
    <mergeCell ref="D190:K190"/>
    <mergeCell ref="D191:K191"/>
    <mergeCell ref="D192:K192"/>
    <mergeCell ref="B189:B192"/>
    <mergeCell ref="A189:A192"/>
    <mergeCell ref="D199:K199"/>
    <mergeCell ref="D200:K200"/>
    <mergeCell ref="D201:K201"/>
    <mergeCell ref="D202:K202"/>
    <mergeCell ref="C194:C197"/>
    <mergeCell ref="D194:K194"/>
    <mergeCell ref="D195:K195"/>
    <mergeCell ref="D196:K196"/>
    <mergeCell ref="D197:K197"/>
    <mergeCell ref="B203:B207"/>
    <mergeCell ref="A203:A207"/>
    <mergeCell ref="A198:A202"/>
    <mergeCell ref="B198:B202"/>
    <mergeCell ref="C199:C202"/>
    <mergeCell ref="C204:C207"/>
    <mergeCell ref="D204:K204"/>
    <mergeCell ref="D205:K205"/>
    <mergeCell ref="D206:K206"/>
    <mergeCell ref="D207:K207"/>
    <mergeCell ref="B213:B217"/>
    <mergeCell ref="A213:A217"/>
    <mergeCell ref="C209:C212"/>
    <mergeCell ref="D209:K209"/>
    <mergeCell ref="D210:K210"/>
    <mergeCell ref="D211:K211"/>
    <mergeCell ref="D212:K212"/>
    <mergeCell ref="B208:B212"/>
    <mergeCell ref="A208:A212"/>
    <mergeCell ref="C214:C217"/>
    <mergeCell ref="D214:K214"/>
    <mergeCell ref="D215:K215"/>
    <mergeCell ref="D216:K216"/>
    <mergeCell ref="D217:K217"/>
    <mergeCell ref="B223:B228"/>
    <mergeCell ref="A223:A228"/>
    <mergeCell ref="C219:C222"/>
    <mergeCell ref="D219:K219"/>
    <mergeCell ref="D220:K220"/>
    <mergeCell ref="D222:K222"/>
    <mergeCell ref="D221:K221"/>
    <mergeCell ref="B218:B222"/>
    <mergeCell ref="A218:A222"/>
    <mergeCell ref="D230:K230"/>
    <mergeCell ref="D231:K231"/>
    <mergeCell ref="D232:K232"/>
    <mergeCell ref="D233:K233"/>
    <mergeCell ref="C224:C228"/>
    <mergeCell ref="D224:K224"/>
    <mergeCell ref="D225:K225"/>
    <mergeCell ref="D226:K226"/>
    <mergeCell ref="D227:K227"/>
    <mergeCell ref="D228:K228"/>
    <mergeCell ref="B234:B238"/>
    <mergeCell ref="A234:A238"/>
    <mergeCell ref="B229:B233"/>
    <mergeCell ref="A229:A233"/>
    <mergeCell ref="C230:C233"/>
    <mergeCell ref="C235:C238"/>
    <mergeCell ref="D235:K235"/>
    <mergeCell ref="D236:K236"/>
    <mergeCell ref="D237:K237"/>
    <mergeCell ref="D238:K238"/>
    <mergeCell ref="B244:B248"/>
    <mergeCell ref="A244:A248"/>
    <mergeCell ref="C240:C243"/>
    <mergeCell ref="D240:K240"/>
    <mergeCell ref="D241:K241"/>
    <mergeCell ref="D242:K242"/>
    <mergeCell ref="D243:K243"/>
    <mergeCell ref="B239:B243"/>
    <mergeCell ref="A239:A243"/>
    <mergeCell ref="D250:K250"/>
    <mergeCell ref="D251:K251"/>
    <mergeCell ref="D252:K252"/>
    <mergeCell ref="D253:K253"/>
    <mergeCell ref="C245:C248"/>
    <mergeCell ref="D245:K245"/>
    <mergeCell ref="D246:K246"/>
    <mergeCell ref="D247:K247"/>
    <mergeCell ref="D248:K248"/>
    <mergeCell ref="B254:B260"/>
    <mergeCell ref="A254:A260"/>
    <mergeCell ref="A249:A253"/>
    <mergeCell ref="B249:B253"/>
    <mergeCell ref="C250:C253"/>
    <mergeCell ref="C255:C260"/>
    <mergeCell ref="D255:K255"/>
    <mergeCell ref="D256:K256"/>
    <mergeCell ref="D257:K257"/>
    <mergeCell ref="D258:K258"/>
    <mergeCell ref="D259:K259"/>
    <mergeCell ref="D260:K260"/>
    <mergeCell ref="B15:B18"/>
    <mergeCell ref="A15:A18"/>
    <mergeCell ref="C20:C21"/>
    <mergeCell ref="D20:K20"/>
    <mergeCell ref="D21:K21"/>
    <mergeCell ref="B19:B21"/>
    <mergeCell ref="A19:A21"/>
    <mergeCell ref="B4:B6"/>
    <mergeCell ref="A4:A6"/>
    <mergeCell ref="C12:C14"/>
    <mergeCell ref="D12:K12"/>
    <mergeCell ref="D13:K13"/>
    <mergeCell ref="D14:K14"/>
    <mergeCell ref="B11:B14"/>
    <mergeCell ref="A11:A14"/>
    <mergeCell ref="D126:K126"/>
    <mergeCell ref="D127:K127"/>
    <mergeCell ref="D128:K128"/>
    <mergeCell ref="C5:C6"/>
    <mergeCell ref="D5:K5"/>
    <mergeCell ref="D6:K6"/>
    <mergeCell ref="C16:C18"/>
    <mergeCell ref="D16:K16"/>
    <mergeCell ref="D17:K17"/>
    <mergeCell ref="D18:K18"/>
    <mergeCell ref="C112:C115"/>
    <mergeCell ref="D112:K112"/>
    <mergeCell ref="D113:K113"/>
    <mergeCell ref="A264:B264"/>
    <mergeCell ref="A263:B263"/>
    <mergeCell ref="D8:K8"/>
    <mergeCell ref="D9:K9"/>
    <mergeCell ref="D10:K10"/>
    <mergeCell ref="C8:C10"/>
    <mergeCell ref="B7:B10"/>
    <mergeCell ref="A7:A10"/>
    <mergeCell ref="B125:B128"/>
    <mergeCell ref="A125:A128"/>
    <mergeCell ref="C126:C127"/>
    <mergeCell ref="A1:K1"/>
  </mergeCells>
  <printOptions horizontalCentered="1"/>
  <pageMargins left="0.5" right="0.5" top="0.66929133858267698" bottom="0.39370078740157499" header="0.31496062992126" footer="0.31496062992126"/>
  <pageSetup paperSize="158" scale="8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2"/>
  <sheetViews>
    <sheetView topLeftCell="A109" zoomScale="85" zoomScaleNormal="85" workbookViewId="0">
      <selection activeCell="C113" sqref="C113:K115"/>
    </sheetView>
  </sheetViews>
  <sheetFormatPr defaultColWidth="9.140625" defaultRowHeight="14.25" x14ac:dyDescent="0.2"/>
  <cols>
    <col min="1" max="1" width="6" style="8" customWidth="1"/>
    <col min="2" max="2" width="39.42578125" style="8" customWidth="1"/>
    <col min="3" max="3" width="18.140625" style="8" customWidth="1"/>
    <col min="4" max="4" width="20.5703125" style="8" customWidth="1"/>
    <col min="5" max="5" width="6.5703125" style="8" customWidth="1"/>
    <col min="6" max="6" width="11.85546875" style="8" customWidth="1"/>
    <col min="7" max="7" width="14.42578125" style="8" customWidth="1"/>
    <col min="8" max="8" width="10" style="8" customWidth="1"/>
    <col min="9" max="9" width="18.42578125" style="8" customWidth="1"/>
    <col min="10" max="10" width="13.140625" style="8" customWidth="1"/>
    <col min="11" max="11" width="14.42578125" style="8" customWidth="1"/>
    <col min="12" max="16384" width="9.140625" style="8"/>
  </cols>
  <sheetData>
    <row r="1" spans="1:11" ht="15" x14ac:dyDescent="0.2">
      <c r="A1" s="111" t="s">
        <v>277</v>
      </c>
      <c r="B1" s="112"/>
      <c r="C1" s="112"/>
      <c r="D1" s="112"/>
      <c r="E1" s="112"/>
      <c r="F1" s="112"/>
      <c r="G1" s="112"/>
      <c r="H1" s="112"/>
      <c r="I1" s="112"/>
      <c r="J1" s="112"/>
      <c r="K1" s="112"/>
    </row>
    <row r="2" spans="1:11" ht="26.45" customHeight="1" thickBot="1" x14ac:dyDescent="0.25">
      <c r="A2" s="29"/>
      <c r="B2" s="30"/>
      <c r="C2" s="30"/>
      <c r="D2" s="30"/>
      <c r="E2" s="30"/>
      <c r="F2" s="30"/>
      <c r="G2" s="30"/>
      <c r="H2" s="30"/>
      <c r="I2" s="30"/>
      <c r="J2" s="30"/>
      <c r="K2" s="30"/>
    </row>
    <row r="3" spans="1:11" ht="57.75" thickBot="1" x14ac:dyDescent="0.25">
      <c r="A3" s="15" t="s">
        <v>88</v>
      </c>
      <c r="B3" s="16" t="s">
        <v>89</v>
      </c>
      <c r="C3" s="17" t="s">
        <v>90</v>
      </c>
      <c r="D3" s="17" t="s">
        <v>91</v>
      </c>
      <c r="E3" s="16" t="s">
        <v>92</v>
      </c>
      <c r="F3" s="17" t="s">
        <v>93</v>
      </c>
      <c r="G3" s="16" t="s">
        <v>94</v>
      </c>
      <c r="H3" s="17" t="s">
        <v>95</v>
      </c>
      <c r="I3" s="17" t="s">
        <v>96</v>
      </c>
      <c r="J3" s="17" t="s">
        <v>97</v>
      </c>
      <c r="K3" s="18" t="s">
        <v>98</v>
      </c>
    </row>
    <row r="4" spans="1:11" ht="28.5" customHeight="1" x14ac:dyDescent="0.2">
      <c r="A4" s="170">
        <v>1</v>
      </c>
      <c r="B4" s="175" t="s">
        <v>303</v>
      </c>
      <c r="C4" s="19">
        <v>85</v>
      </c>
      <c r="D4" s="20">
        <f t="shared" ref="D4:D208" si="0">C4*40%</f>
        <v>34</v>
      </c>
      <c r="E4" s="21">
        <f>'[1]1.BPKAD'!$I$17</f>
        <v>18</v>
      </c>
      <c r="F4" s="21">
        <f>'[1]1.BPKAD'!$I$24</f>
        <v>25.2</v>
      </c>
      <c r="G4" s="21">
        <v>18</v>
      </c>
      <c r="H4" s="21">
        <v>20</v>
      </c>
      <c r="I4" s="20">
        <f t="shared" ref="I4:I208" si="1">SUM(E4:H4)*60%</f>
        <v>48.72</v>
      </c>
      <c r="J4" s="20">
        <f t="shared" ref="J4:J208" si="2">I4+D4</f>
        <v>82.72</v>
      </c>
      <c r="K4" s="22" t="s">
        <v>100</v>
      </c>
    </row>
    <row r="5" spans="1:11" ht="32.25" customHeight="1" x14ac:dyDescent="0.2">
      <c r="A5" s="134"/>
      <c r="B5" s="131"/>
      <c r="C5" s="117" t="s">
        <v>133</v>
      </c>
      <c r="D5" s="119" t="s">
        <v>134</v>
      </c>
      <c r="E5" s="119"/>
      <c r="F5" s="119"/>
      <c r="G5" s="119"/>
      <c r="H5" s="119"/>
      <c r="I5" s="119"/>
      <c r="J5" s="119"/>
      <c r="K5" s="120"/>
    </row>
    <row r="6" spans="1:11" ht="29.25" customHeight="1" x14ac:dyDescent="0.2">
      <c r="A6" s="134"/>
      <c r="B6" s="131"/>
      <c r="C6" s="123"/>
      <c r="D6" s="119" t="s">
        <v>279</v>
      </c>
      <c r="E6" s="119"/>
      <c r="F6" s="119"/>
      <c r="G6" s="119"/>
      <c r="H6" s="119"/>
      <c r="I6" s="119"/>
      <c r="J6" s="119"/>
      <c r="K6" s="120"/>
    </row>
    <row r="7" spans="1:11" ht="43.5" customHeight="1" thickBot="1" x14ac:dyDescent="0.25">
      <c r="A7" s="135"/>
      <c r="B7" s="132"/>
      <c r="C7" s="14"/>
      <c r="D7" s="121" t="s">
        <v>280</v>
      </c>
      <c r="E7" s="121"/>
      <c r="F7" s="121"/>
      <c r="G7" s="121"/>
      <c r="H7" s="121"/>
      <c r="I7" s="121"/>
      <c r="J7" s="121"/>
      <c r="K7" s="122"/>
    </row>
    <row r="8" spans="1:11" ht="21.95" customHeight="1" thickBot="1" x14ac:dyDescent="0.25">
      <c r="A8" s="31"/>
      <c r="B8" s="32"/>
      <c r="C8" s="33"/>
      <c r="D8" s="34"/>
      <c r="E8" s="34"/>
      <c r="F8" s="34"/>
      <c r="G8" s="34"/>
      <c r="H8" s="34"/>
      <c r="I8" s="34"/>
      <c r="J8" s="34"/>
      <c r="K8" s="34"/>
    </row>
    <row r="9" spans="1:11" ht="57.75" thickBot="1" x14ac:dyDescent="0.25">
      <c r="A9" s="77" t="s">
        <v>88</v>
      </c>
      <c r="B9" s="78" t="s">
        <v>89</v>
      </c>
      <c r="C9" s="79" t="s">
        <v>90</v>
      </c>
      <c r="D9" s="79" t="s">
        <v>91</v>
      </c>
      <c r="E9" s="78" t="s">
        <v>92</v>
      </c>
      <c r="F9" s="79" t="s">
        <v>93</v>
      </c>
      <c r="G9" s="78" t="s">
        <v>94</v>
      </c>
      <c r="H9" s="79" t="s">
        <v>95</v>
      </c>
      <c r="I9" s="79" t="s">
        <v>96</v>
      </c>
      <c r="J9" s="79" t="s">
        <v>97</v>
      </c>
      <c r="K9" s="80" t="s">
        <v>98</v>
      </c>
    </row>
    <row r="10" spans="1:11" s="24" customFormat="1" ht="26.45" customHeight="1" x14ac:dyDescent="0.25">
      <c r="A10" s="171">
        <v>2</v>
      </c>
      <c r="B10" s="174" t="s">
        <v>104</v>
      </c>
      <c r="C10" s="23">
        <v>89</v>
      </c>
      <c r="D10" s="26">
        <f t="shared" si="0"/>
        <v>35.6</v>
      </c>
      <c r="E10" s="27">
        <f>'[3]15. Satpol PP'!$I$17</f>
        <v>24</v>
      </c>
      <c r="F10" s="27">
        <f>'[3]15. Satpol PP'!$I$24</f>
        <v>24.599999999999998</v>
      </c>
      <c r="G10" s="27">
        <f>'[3]15. Satpol PP'!$I$32</f>
        <v>19.5</v>
      </c>
      <c r="H10" s="27">
        <f>'[3]15. Satpol PP'!$I$41</f>
        <v>19.5</v>
      </c>
      <c r="I10" s="26">
        <f t="shared" si="1"/>
        <v>52.559999999999995</v>
      </c>
      <c r="J10" s="26">
        <f t="shared" si="2"/>
        <v>88.16</v>
      </c>
      <c r="K10" s="37" t="s">
        <v>100</v>
      </c>
    </row>
    <row r="11" spans="1:11" ht="30.6" customHeight="1" x14ac:dyDescent="0.2">
      <c r="A11" s="172"/>
      <c r="B11" s="150"/>
      <c r="C11" s="117" t="s">
        <v>133</v>
      </c>
      <c r="D11" s="119" t="s">
        <v>136</v>
      </c>
      <c r="E11" s="119"/>
      <c r="F11" s="119"/>
      <c r="G11" s="119"/>
      <c r="H11" s="119"/>
      <c r="I11" s="119"/>
      <c r="J11" s="119"/>
      <c r="K11" s="120"/>
    </row>
    <row r="12" spans="1:11" ht="33.950000000000003" customHeight="1" x14ac:dyDescent="0.2">
      <c r="A12" s="172"/>
      <c r="B12" s="150"/>
      <c r="C12" s="123"/>
      <c r="D12" s="119" t="s">
        <v>137</v>
      </c>
      <c r="E12" s="119"/>
      <c r="F12" s="119"/>
      <c r="G12" s="119"/>
      <c r="H12" s="119"/>
      <c r="I12" s="119"/>
      <c r="J12" s="119"/>
      <c r="K12" s="120"/>
    </row>
    <row r="13" spans="1:11" ht="33.4" customHeight="1" thickBot="1" x14ac:dyDescent="0.25">
      <c r="A13" s="173"/>
      <c r="B13" s="151"/>
      <c r="C13" s="81"/>
      <c r="D13" s="121" t="s">
        <v>138</v>
      </c>
      <c r="E13" s="121"/>
      <c r="F13" s="121"/>
      <c r="G13" s="121"/>
      <c r="H13" s="121"/>
      <c r="I13" s="121"/>
      <c r="J13" s="121"/>
      <c r="K13" s="122"/>
    </row>
    <row r="14" spans="1:11" ht="33.4" customHeight="1" thickBot="1" x14ac:dyDescent="0.25">
      <c r="A14" s="31"/>
      <c r="B14" s="35"/>
      <c r="C14" s="36"/>
      <c r="D14" s="34"/>
      <c r="E14" s="34"/>
      <c r="F14" s="34"/>
      <c r="G14" s="34"/>
      <c r="H14" s="34"/>
      <c r="I14" s="34"/>
      <c r="J14" s="34"/>
      <c r="K14" s="34"/>
    </row>
    <row r="15" spans="1:11" ht="57.75" thickBot="1" x14ac:dyDescent="0.25">
      <c r="A15" s="15" t="s">
        <v>88</v>
      </c>
      <c r="B15" s="16" t="s">
        <v>89</v>
      </c>
      <c r="C15" s="17" t="s">
        <v>90</v>
      </c>
      <c r="D15" s="17" t="s">
        <v>91</v>
      </c>
      <c r="E15" s="16" t="s">
        <v>92</v>
      </c>
      <c r="F15" s="17" t="s">
        <v>93</v>
      </c>
      <c r="G15" s="16" t="s">
        <v>94</v>
      </c>
      <c r="H15" s="17" t="s">
        <v>95</v>
      </c>
      <c r="I15" s="17" t="s">
        <v>96</v>
      </c>
      <c r="J15" s="17" t="s">
        <v>97</v>
      </c>
      <c r="K15" s="18" t="s">
        <v>98</v>
      </c>
    </row>
    <row r="16" spans="1:11" s="24" customFormat="1" ht="24" customHeight="1" x14ac:dyDescent="0.25">
      <c r="A16" s="133">
        <v>3</v>
      </c>
      <c r="B16" s="149" t="s">
        <v>53</v>
      </c>
      <c r="C16" s="25">
        <f>'Nilai Uji Kompetensi 2020'!E33</f>
        <v>69</v>
      </c>
      <c r="D16" s="26">
        <f t="shared" si="0"/>
        <v>27.6</v>
      </c>
      <c r="E16" s="27">
        <f>'[1]10. Setwan'!$I$17</f>
        <v>15</v>
      </c>
      <c r="F16" s="27">
        <f>'[1]10. Setwan'!$I$24</f>
        <v>24.9</v>
      </c>
      <c r="G16" s="27">
        <f>'[1]10. Setwan'!$I$32</f>
        <v>19</v>
      </c>
      <c r="H16" s="27">
        <f>'[1]10. Setwan'!$I$41</f>
        <v>20</v>
      </c>
      <c r="I16" s="26">
        <f t="shared" si="1"/>
        <v>47.34</v>
      </c>
      <c r="J16" s="26">
        <f t="shared" si="2"/>
        <v>74.94</v>
      </c>
      <c r="K16" s="37" t="s">
        <v>100</v>
      </c>
    </row>
    <row r="17" spans="1:11" ht="29.65" customHeight="1" x14ac:dyDescent="0.2">
      <c r="A17" s="134"/>
      <c r="B17" s="150"/>
      <c r="C17" s="117" t="s">
        <v>133</v>
      </c>
      <c r="D17" s="119" t="s">
        <v>139</v>
      </c>
      <c r="E17" s="119"/>
      <c r="F17" s="119"/>
      <c r="G17" s="119"/>
      <c r="H17" s="119"/>
      <c r="I17" s="119"/>
      <c r="J17" s="119"/>
      <c r="K17" s="120"/>
    </row>
    <row r="18" spans="1:11" ht="42.95" customHeight="1" thickBot="1" x14ac:dyDescent="0.25">
      <c r="A18" s="135"/>
      <c r="B18" s="151"/>
      <c r="C18" s="118"/>
      <c r="D18" s="121" t="s">
        <v>140</v>
      </c>
      <c r="E18" s="121"/>
      <c r="F18" s="121"/>
      <c r="G18" s="121"/>
      <c r="H18" s="121"/>
      <c r="I18" s="121"/>
      <c r="J18" s="121"/>
      <c r="K18" s="122"/>
    </row>
    <row r="19" spans="1:11" ht="42.95" customHeight="1" thickBot="1" x14ac:dyDescent="0.25">
      <c r="A19" s="38"/>
      <c r="B19" s="39"/>
      <c r="C19" s="40"/>
      <c r="D19" s="41"/>
      <c r="E19" s="41"/>
      <c r="F19" s="41"/>
      <c r="G19" s="41"/>
      <c r="H19" s="41"/>
      <c r="I19" s="41"/>
      <c r="J19" s="41"/>
      <c r="K19" s="41"/>
    </row>
    <row r="20" spans="1:11" ht="57.75" thickBot="1" x14ac:dyDescent="0.25">
      <c r="A20" s="15" t="s">
        <v>88</v>
      </c>
      <c r="B20" s="16" t="s">
        <v>89</v>
      </c>
      <c r="C20" s="17" t="s">
        <v>90</v>
      </c>
      <c r="D20" s="17" t="s">
        <v>91</v>
      </c>
      <c r="E20" s="16" t="s">
        <v>92</v>
      </c>
      <c r="F20" s="17" t="s">
        <v>93</v>
      </c>
      <c r="G20" s="16" t="s">
        <v>94</v>
      </c>
      <c r="H20" s="17" t="s">
        <v>95</v>
      </c>
      <c r="I20" s="17" t="s">
        <v>96</v>
      </c>
      <c r="J20" s="17" t="s">
        <v>97</v>
      </c>
      <c r="K20" s="18" t="s">
        <v>98</v>
      </c>
    </row>
    <row r="21" spans="1:11" s="24" customFormat="1" ht="24.6" customHeight="1" x14ac:dyDescent="0.25">
      <c r="A21" s="133">
        <v>4</v>
      </c>
      <c r="B21" s="149" t="s">
        <v>141</v>
      </c>
      <c r="C21" s="28">
        <v>90</v>
      </c>
      <c r="D21" s="26">
        <f t="shared" si="0"/>
        <v>36</v>
      </c>
      <c r="E21" s="27">
        <f>'[3]6. Bagian Umum'!$I$17</f>
        <v>25.5</v>
      </c>
      <c r="F21" s="27">
        <f>'[3]6. Bagian Umum'!$I$24</f>
        <v>21.599999999999998</v>
      </c>
      <c r="G21" s="27">
        <f>'[3]6. Bagian Umum'!$I$32</f>
        <v>19</v>
      </c>
      <c r="H21" s="27">
        <f>'[3]6. Bagian Umum'!$I$41</f>
        <v>20</v>
      </c>
      <c r="I21" s="26">
        <f t="shared" si="1"/>
        <v>51.66</v>
      </c>
      <c r="J21" s="26">
        <f t="shared" si="2"/>
        <v>87.66</v>
      </c>
      <c r="K21" s="37" t="s">
        <v>100</v>
      </c>
    </row>
    <row r="22" spans="1:11" ht="47.65" customHeight="1" x14ac:dyDescent="0.2">
      <c r="A22" s="134"/>
      <c r="B22" s="150"/>
      <c r="C22" s="117" t="s">
        <v>133</v>
      </c>
      <c r="D22" s="119" t="s">
        <v>142</v>
      </c>
      <c r="E22" s="119"/>
      <c r="F22" s="119"/>
      <c r="G22" s="119"/>
      <c r="H22" s="119"/>
      <c r="I22" s="119"/>
      <c r="J22" s="119"/>
      <c r="K22" s="120"/>
    </row>
    <row r="23" spans="1:11" ht="45.95" customHeight="1" thickBot="1" x14ac:dyDescent="0.25">
      <c r="A23" s="135"/>
      <c r="B23" s="151"/>
      <c r="C23" s="118"/>
      <c r="D23" s="121" t="s">
        <v>143</v>
      </c>
      <c r="E23" s="121"/>
      <c r="F23" s="121"/>
      <c r="G23" s="121"/>
      <c r="H23" s="121"/>
      <c r="I23" s="121"/>
      <c r="J23" s="121"/>
      <c r="K23" s="122"/>
    </row>
    <row r="24" spans="1:11" ht="45.95" customHeight="1" thickBot="1" x14ac:dyDescent="0.25">
      <c r="A24" s="38"/>
      <c r="B24" s="39"/>
      <c r="C24" s="40"/>
      <c r="D24" s="41"/>
      <c r="E24" s="41"/>
      <c r="F24" s="41"/>
      <c r="G24" s="41"/>
      <c r="H24" s="41"/>
      <c r="I24" s="41"/>
      <c r="J24" s="41"/>
      <c r="K24" s="41"/>
    </row>
    <row r="25" spans="1:11" ht="45.95" customHeight="1" thickBot="1" x14ac:dyDescent="0.25">
      <c r="A25" s="15" t="s">
        <v>88</v>
      </c>
      <c r="B25" s="16" t="s">
        <v>89</v>
      </c>
      <c r="C25" s="17" t="s">
        <v>90</v>
      </c>
      <c r="D25" s="17" t="s">
        <v>91</v>
      </c>
      <c r="E25" s="16" t="s">
        <v>92</v>
      </c>
      <c r="F25" s="17" t="s">
        <v>93</v>
      </c>
      <c r="G25" s="16" t="s">
        <v>94</v>
      </c>
      <c r="H25" s="17" t="s">
        <v>95</v>
      </c>
      <c r="I25" s="17" t="s">
        <v>96</v>
      </c>
      <c r="J25" s="17" t="s">
        <v>97</v>
      </c>
      <c r="K25" s="18" t="s">
        <v>98</v>
      </c>
    </row>
    <row r="26" spans="1:11" s="24" customFormat="1" ht="31.5" customHeight="1" x14ac:dyDescent="0.25">
      <c r="A26" s="133">
        <v>5</v>
      </c>
      <c r="B26" s="130" t="s">
        <v>131</v>
      </c>
      <c r="C26" s="25">
        <v>96</v>
      </c>
      <c r="D26" s="26">
        <f t="shared" si="0"/>
        <v>38.400000000000006</v>
      </c>
      <c r="E26" s="27">
        <v>21</v>
      </c>
      <c r="F26" s="27">
        <v>22.5</v>
      </c>
      <c r="G26" s="27">
        <v>18</v>
      </c>
      <c r="H26" s="27">
        <v>20</v>
      </c>
      <c r="I26" s="26">
        <f t="shared" si="1"/>
        <v>48.9</v>
      </c>
      <c r="J26" s="26">
        <f t="shared" si="2"/>
        <v>87.300000000000011</v>
      </c>
      <c r="K26" s="37" t="s">
        <v>100</v>
      </c>
    </row>
    <row r="27" spans="1:11" ht="31.5" customHeight="1" x14ac:dyDescent="0.2">
      <c r="A27" s="134"/>
      <c r="B27" s="131"/>
      <c r="C27" s="117" t="s">
        <v>133</v>
      </c>
      <c r="D27" s="119" t="s">
        <v>144</v>
      </c>
      <c r="E27" s="119"/>
      <c r="F27" s="119"/>
      <c r="G27" s="119"/>
      <c r="H27" s="119"/>
      <c r="I27" s="119"/>
      <c r="J27" s="119"/>
      <c r="K27" s="120"/>
    </row>
    <row r="28" spans="1:11" ht="29.45" customHeight="1" thickBot="1" x14ac:dyDescent="0.25">
      <c r="A28" s="135"/>
      <c r="B28" s="132"/>
      <c r="C28" s="118"/>
      <c r="D28" s="121" t="s">
        <v>151</v>
      </c>
      <c r="E28" s="121"/>
      <c r="F28" s="121"/>
      <c r="G28" s="121"/>
      <c r="H28" s="121"/>
      <c r="I28" s="121"/>
      <c r="J28" s="121"/>
      <c r="K28" s="122"/>
    </row>
    <row r="29" spans="1:11" ht="29.45" customHeight="1" thickBot="1" x14ac:dyDescent="0.25">
      <c r="A29" s="52"/>
      <c r="B29" s="53"/>
      <c r="C29" s="54"/>
      <c r="D29" s="41"/>
      <c r="E29" s="55"/>
      <c r="F29" s="55"/>
      <c r="G29" s="41"/>
      <c r="H29" s="55"/>
      <c r="I29" s="55"/>
      <c r="J29" s="55"/>
      <c r="K29" s="55"/>
    </row>
    <row r="30" spans="1:11" ht="48" customHeight="1" thickBot="1" x14ac:dyDescent="0.25">
      <c r="A30" s="15" t="s">
        <v>88</v>
      </c>
      <c r="B30" s="16" t="s">
        <v>89</v>
      </c>
      <c r="C30" s="17" t="s">
        <v>90</v>
      </c>
      <c r="D30" s="17" t="s">
        <v>91</v>
      </c>
      <c r="E30" s="16" t="s">
        <v>92</v>
      </c>
      <c r="F30" s="17" t="s">
        <v>93</v>
      </c>
      <c r="G30" s="16" t="s">
        <v>94</v>
      </c>
      <c r="H30" s="17" t="s">
        <v>95</v>
      </c>
      <c r="I30" s="17" t="s">
        <v>96</v>
      </c>
      <c r="J30" s="17" t="s">
        <v>97</v>
      </c>
      <c r="K30" s="18" t="s">
        <v>98</v>
      </c>
    </row>
    <row r="31" spans="1:11" s="24" customFormat="1" ht="26.1" customHeight="1" x14ac:dyDescent="0.25">
      <c r="A31" s="134">
        <v>6</v>
      </c>
      <c r="B31" s="150" t="s">
        <v>33</v>
      </c>
      <c r="C31" s="23">
        <f>'Nilai Uji Kompetensi 2020'!E10</f>
        <v>84</v>
      </c>
      <c r="D31" s="50">
        <f t="shared" si="0"/>
        <v>33.6</v>
      </c>
      <c r="E31" s="51">
        <f>'[2]1. Kec. Kartoharjo'!$I$17</f>
        <v>24</v>
      </c>
      <c r="F31" s="51">
        <f>'[2]1. Kec. Kartoharjo'!$I$24</f>
        <v>24.9</v>
      </c>
      <c r="G31" s="51">
        <f>'[2]1. Kec. Kartoharjo'!$I$32</f>
        <v>19</v>
      </c>
      <c r="H31" s="51">
        <f>'[2]1. Kec. Kartoharjo'!$I$41</f>
        <v>19</v>
      </c>
      <c r="I31" s="50">
        <f t="shared" si="1"/>
        <v>52.14</v>
      </c>
      <c r="J31" s="50">
        <f t="shared" si="2"/>
        <v>85.740000000000009</v>
      </c>
      <c r="K31" s="57" t="s">
        <v>100</v>
      </c>
    </row>
    <row r="32" spans="1:11" ht="33" customHeight="1" x14ac:dyDescent="0.2">
      <c r="A32" s="134"/>
      <c r="B32" s="150"/>
      <c r="C32" s="117" t="s">
        <v>133</v>
      </c>
      <c r="D32" s="119" t="s">
        <v>145</v>
      </c>
      <c r="E32" s="119"/>
      <c r="F32" s="119"/>
      <c r="G32" s="119"/>
      <c r="H32" s="119"/>
      <c r="I32" s="119"/>
      <c r="J32" s="119"/>
      <c r="K32" s="120"/>
    </row>
    <row r="33" spans="1:12" ht="45" customHeight="1" x14ac:dyDescent="0.2">
      <c r="A33" s="134"/>
      <c r="B33" s="150"/>
      <c r="C33" s="123"/>
      <c r="D33" s="119" t="s">
        <v>146</v>
      </c>
      <c r="E33" s="119"/>
      <c r="F33" s="119"/>
      <c r="G33" s="119"/>
      <c r="H33" s="119"/>
      <c r="I33" s="119"/>
      <c r="J33" s="119"/>
      <c r="K33" s="120"/>
    </row>
    <row r="34" spans="1:12" ht="30" customHeight="1" thickBot="1" x14ac:dyDescent="0.25">
      <c r="A34" s="135"/>
      <c r="B34" s="151"/>
      <c r="C34" s="176"/>
      <c r="D34" s="124" t="s">
        <v>165</v>
      </c>
      <c r="E34" s="124"/>
      <c r="F34" s="124"/>
      <c r="G34" s="124"/>
      <c r="H34" s="124"/>
      <c r="I34" s="124"/>
      <c r="J34" s="124"/>
      <c r="K34" s="125"/>
    </row>
    <row r="35" spans="1:12" ht="30" customHeight="1" thickBot="1" x14ac:dyDescent="0.25">
      <c r="A35" s="52"/>
      <c r="B35" s="58"/>
      <c r="C35" s="59"/>
      <c r="D35" s="54"/>
      <c r="E35" s="54"/>
      <c r="F35" s="54"/>
      <c r="G35" s="54"/>
      <c r="H35" s="40"/>
      <c r="I35" s="54"/>
      <c r="J35" s="54"/>
      <c r="K35" s="54"/>
    </row>
    <row r="36" spans="1:12" ht="47.25" customHeight="1" thickBot="1" x14ac:dyDescent="0.25">
      <c r="A36" s="15" t="s">
        <v>88</v>
      </c>
      <c r="B36" s="16" t="s">
        <v>89</v>
      </c>
      <c r="C36" s="17" t="s">
        <v>90</v>
      </c>
      <c r="D36" s="17" t="s">
        <v>91</v>
      </c>
      <c r="E36" s="16" t="s">
        <v>92</v>
      </c>
      <c r="F36" s="17" t="s">
        <v>93</v>
      </c>
      <c r="G36" s="16" t="s">
        <v>94</v>
      </c>
      <c r="H36" s="17" t="s">
        <v>95</v>
      </c>
      <c r="I36" s="17" t="s">
        <v>96</v>
      </c>
      <c r="J36" s="17" t="s">
        <v>97</v>
      </c>
      <c r="K36" s="18" t="s">
        <v>98</v>
      </c>
    </row>
    <row r="37" spans="1:12" s="24" customFormat="1" ht="29.45" customHeight="1" x14ac:dyDescent="0.25">
      <c r="A37" s="134">
        <v>7</v>
      </c>
      <c r="B37" s="150" t="s">
        <v>6</v>
      </c>
      <c r="C37" s="56">
        <f>'Nilai Uji Kompetensi 2020'!E18</f>
        <v>80</v>
      </c>
      <c r="D37" s="50">
        <f t="shared" si="0"/>
        <v>32</v>
      </c>
      <c r="E37" s="51">
        <f>'[1]2. Dinas Pertanian'!$I$17</f>
        <v>24</v>
      </c>
      <c r="F37" s="51">
        <f>'[1]2. Dinas Pertanian'!$I$24</f>
        <v>24.9</v>
      </c>
      <c r="G37" s="51">
        <f>'[1]2. Dinas Pertanian'!$I$32</f>
        <v>14</v>
      </c>
      <c r="H37" s="51">
        <f>'[3]13. Dinas Pertanian'!$I$41</f>
        <v>15</v>
      </c>
      <c r="I37" s="50">
        <f t="shared" si="1"/>
        <v>46.74</v>
      </c>
      <c r="J37" s="50">
        <f t="shared" si="2"/>
        <v>78.740000000000009</v>
      </c>
      <c r="K37" s="57" t="s">
        <v>100</v>
      </c>
    </row>
    <row r="38" spans="1:12" ht="32.450000000000003" customHeight="1" x14ac:dyDescent="0.2">
      <c r="A38" s="134"/>
      <c r="B38" s="150"/>
      <c r="C38" s="117" t="s">
        <v>133</v>
      </c>
      <c r="D38" s="119" t="s">
        <v>166</v>
      </c>
      <c r="E38" s="119"/>
      <c r="F38" s="119"/>
      <c r="G38" s="119"/>
      <c r="H38" s="119"/>
      <c r="I38" s="119"/>
      <c r="J38" s="119"/>
      <c r="K38" s="120"/>
    </row>
    <row r="39" spans="1:12" ht="32.450000000000003" customHeight="1" x14ac:dyDescent="0.2">
      <c r="A39" s="134"/>
      <c r="B39" s="150"/>
      <c r="C39" s="123"/>
      <c r="D39" s="136" t="s">
        <v>281</v>
      </c>
      <c r="E39" s="137"/>
      <c r="F39" s="137"/>
      <c r="G39" s="137"/>
      <c r="H39" s="137"/>
      <c r="I39" s="137"/>
      <c r="J39" s="137"/>
      <c r="K39" s="138"/>
    </row>
    <row r="40" spans="1:12" ht="31.9" customHeight="1" thickBot="1" x14ac:dyDescent="0.25">
      <c r="A40" s="135"/>
      <c r="B40" s="151"/>
      <c r="C40" s="118"/>
      <c r="D40" s="121" t="s">
        <v>151</v>
      </c>
      <c r="E40" s="121"/>
      <c r="F40" s="121"/>
      <c r="G40" s="121"/>
      <c r="H40" s="121"/>
      <c r="I40" s="121"/>
      <c r="J40" s="121"/>
      <c r="K40" s="122"/>
    </row>
    <row r="41" spans="1:12" ht="31.9" customHeight="1" thickBot="1" x14ac:dyDescent="0.25">
      <c r="A41" s="31"/>
      <c r="B41" s="35"/>
      <c r="C41" s="33"/>
      <c r="D41" s="43"/>
      <c r="E41" s="34"/>
      <c r="F41" s="43"/>
      <c r="G41" s="34"/>
      <c r="H41" s="34"/>
      <c r="I41" s="34"/>
      <c r="J41" s="34"/>
      <c r="K41" s="34"/>
      <c r="L41" s="46"/>
    </row>
    <row r="42" spans="1:12" ht="47.25" customHeight="1" thickBot="1" x14ac:dyDescent="0.25">
      <c r="A42" s="15" t="s">
        <v>88</v>
      </c>
      <c r="B42" s="16" t="s">
        <v>89</v>
      </c>
      <c r="C42" s="17" t="s">
        <v>90</v>
      </c>
      <c r="D42" s="17" t="s">
        <v>91</v>
      </c>
      <c r="E42" s="16" t="s">
        <v>92</v>
      </c>
      <c r="F42" s="17" t="s">
        <v>93</v>
      </c>
      <c r="G42" s="16" t="s">
        <v>94</v>
      </c>
      <c r="H42" s="17" t="s">
        <v>95</v>
      </c>
      <c r="I42" s="17" t="s">
        <v>96</v>
      </c>
      <c r="J42" s="17" t="s">
        <v>97</v>
      </c>
      <c r="K42" s="18" t="s">
        <v>98</v>
      </c>
    </row>
    <row r="43" spans="1:12" s="24" customFormat="1" ht="24.6" customHeight="1" x14ac:dyDescent="0.25">
      <c r="A43" s="133">
        <v>8</v>
      </c>
      <c r="B43" s="149" t="s">
        <v>115</v>
      </c>
      <c r="C43" s="25">
        <v>92</v>
      </c>
      <c r="D43" s="26">
        <f t="shared" si="0"/>
        <v>36.800000000000004</v>
      </c>
      <c r="E43" s="27">
        <v>24</v>
      </c>
      <c r="F43" s="27">
        <v>22.8</v>
      </c>
      <c r="G43" s="27">
        <v>14</v>
      </c>
      <c r="H43" s="27">
        <v>20</v>
      </c>
      <c r="I43" s="26">
        <f t="shared" si="1"/>
        <v>48.48</v>
      </c>
      <c r="J43" s="26">
        <f t="shared" si="2"/>
        <v>85.28</v>
      </c>
      <c r="K43" s="37" t="s">
        <v>100</v>
      </c>
    </row>
    <row r="44" spans="1:12" ht="31.15" customHeight="1" x14ac:dyDescent="0.2">
      <c r="A44" s="134"/>
      <c r="B44" s="150"/>
      <c r="C44" s="117" t="s">
        <v>133</v>
      </c>
      <c r="D44" s="119" t="s">
        <v>147</v>
      </c>
      <c r="E44" s="119"/>
      <c r="F44" s="119"/>
      <c r="G44" s="119"/>
      <c r="H44" s="119"/>
      <c r="I44" s="119"/>
      <c r="J44" s="119"/>
      <c r="K44" s="120"/>
    </row>
    <row r="45" spans="1:12" ht="35.1" customHeight="1" x14ac:dyDescent="0.2">
      <c r="A45" s="134"/>
      <c r="B45" s="150"/>
      <c r="C45" s="123"/>
      <c r="D45" s="126" t="s">
        <v>148</v>
      </c>
      <c r="E45" s="126"/>
      <c r="F45" s="126"/>
      <c r="G45" s="126"/>
      <c r="H45" s="126"/>
      <c r="I45" s="126"/>
      <c r="J45" s="126"/>
      <c r="K45" s="127"/>
    </row>
    <row r="46" spans="1:12" ht="20.65" customHeight="1" x14ac:dyDescent="0.2">
      <c r="A46" s="134"/>
      <c r="B46" s="150"/>
      <c r="C46" s="123"/>
      <c r="D46" s="126" t="s">
        <v>149</v>
      </c>
      <c r="E46" s="126"/>
      <c r="F46" s="126"/>
      <c r="G46" s="126"/>
      <c r="H46" s="126"/>
      <c r="I46" s="126"/>
      <c r="J46" s="126"/>
      <c r="K46" s="127"/>
    </row>
    <row r="47" spans="1:12" ht="20.65" customHeight="1" x14ac:dyDescent="0.2">
      <c r="A47" s="134"/>
      <c r="B47" s="150"/>
      <c r="C47" s="123"/>
      <c r="D47" s="126" t="s">
        <v>150</v>
      </c>
      <c r="E47" s="126"/>
      <c r="F47" s="126"/>
      <c r="G47" s="126"/>
      <c r="H47" s="126"/>
      <c r="I47" s="126"/>
      <c r="J47" s="126"/>
      <c r="K47" s="127"/>
    </row>
    <row r="48" spans="1:12" ht="30.95" customHeight="1" thickBot="1" x14ac:dyDescent="0.25">
      <c r="A48" s="135"/>
      <c r="B48" s="151"/>
      <c r="C48" s="118"/>
      <c r="D48" s="121" t="s">
        <v>151</v>
      </c>
      <c r="E48" s="121"/>
      <c r="F48" s="121"/>
      <c r="G48" s="121"/>
      <c r="H48" s="121"/>
      <c r="I48" s="121"/>
      <c r="J48" s="121"/>
      <c r="K48" s="122"/>
    </row>
    <row r="49" spans="1:12" ht="30.95" customHeight="1" thickBot="1" x14ac:dyDescent="0.25">
      <c r="A49" s="38"/>
      <c r="B49" s="39"/>
      <c r="C49" s="42"/>
      <c r="D49" s="43"/>
      <c r="E49" s="43"/>
      <c r="F49" s="43"/>
      <c r="G49" s="43"/>
      <c r="H49" s="43"/>
      <c r="I49" s="43"/>
      <c r="J49" s="43"/>
      <c r="K49" s="43"/>
      <c r="L49" s="46"/>
    </row>
    <row r="50" spans="1:12" ht="45" customHeight="1" thickBot="1" x14ac:dyDescent="0.25">
      <c r="A50" s="15" t="s">
        <v>88</v>
      </c>
      <c r="B50" s="16" t="s">
        <v>89</v>
      </c>
      <c r="C50" s="17" t="s">
        <v>90</v>
      </c>
      <c r="D50" s="17" t="s">
        <v>91</v>
      </c>
      <c r="E50" s="16" t="s">
        <v>92</v>
      </c>
      <c r="F50" s="17" t="s">
        <v>93</v>
      </c>
      <c r="G50" s="16" t="s">
        <v>94</v>
      </c>
      <c r="H50" s="17" t="s">
        <v>95</v>
      </c>
      <c r="I50" s="17" t="s">
        <v>96</v>
      </c>
      <c r="J50" s="17" t="s">
        <v>97</v>
      </c>
      <c r="K50" s="18" t="s">
        <v>98</v>
      </c>
    </row>
    <row r="51" spans="1:12" s="24" customFormat="1" ht="27.95" customHeight="1" x14ac:dyDescent="0.25">
      <c r="A51" s="133">
        <v>9</v>
      </c>
      <c r="B51" s="149" t="s">
        <v>255</v>
      </c>
      <c r="C51" s="25">
        <f>'Nilai Uji Kompetensi 2020'!E36</f>
        <v>68</v>
      </c>
      <c r="D51" s="26">
        <f t="shared" si="0"/>
        <v>27.200000000000003</v>
      </c>
      <c r="E51" s="27">
        <f>'[1]9. Dinas Perpustakaan'!$I$17</f>
        <v>24</v>
      </c>
      <c r="F51" s="27">
        <f>'[1]9. Dinas Perpustakaan'!$I$24</f>
        <v>21.599999999999998</v>
      </c>
      <c r="G51" s="27">
        <f>'[1]9. Dinas Perpustakaan'!$I$32</f>
        <v>19</v>
      </c>
      <c r="H51" s="27">
        <f>'[1]9. Dinas Perpustakaan'!$I$41</f>
        <v>19</v>
      </c>
      <c r="I51" s="26">
        <f t="shared" si="1"/>
        <v>50.16</v>
      </c>
      <c r="J51" s="26">
        <f t="shared" si="2"/>
        <v>77.36</v>
      </c>
      <c r="K51" s="37" t="s">
        <v>100</v>
      </c>
    </row>
    <row r="52" spans="1:12" ht="30.6" customHeight="1" x14ac:dyDescent="0.2">
      <c r="A52" s="134"/>
      <c r="B52" s="150"/>
      <c r="C52" s="117" t="s">
        <v>133</v>
      </c>
      <c r="D52" s="119" t="s">
        <v>152</v>
      </c>
      <c r="E52" s="119"/>
      <c r="F52" s="119"/>
      <c r="G52" s="119"/>
      <c r="H52" s="119"/>
      <c r="I52" s="119"/>
      <c r="J52" s="119"/>
      <c r="K52" s="120"/>
    </row>
    <row r="53" spans="1:12" ht="60" customHeight="1" x14ac:dyDescent="0.2">
      <c r="A53" s="134"/>
      <c r="B53" s="150"/>
      <c r="C53" s="123"/>
      <c r="D53" s="119" t="s">
        <v>153</v>
      </c>
      <c r="E53" s="119"/>
      <c r="F53" s="119"/>
      <c r="G53" s="119"/>
      <c r="H53" s="119"/>
      <c r="I53" s="119"/>
      <c r="J53" s="119"/>
      <c r="K53" s="120"/>
    </row>
    <row r="54" spans="1:12" ht="21.95" customHeight="1" x14ac:dyDescent="0.2">
      <c r="A54" s="134"/>
      <c r="B54" s="150"/>
      <c r="C54" s="123"/>
      <c r="D54" s="126" t="s">
        <v>149</v>
      </c>
      <c r="E54" s="126"/>
      <c r="F54" s="126"/>
      <c r="G54" s="126"/>
      <c r="H54" s="126"/>
      <c r="I54" s="126"/>
      <c r="J54" s="126"/>
      <c r="K54" s="127"/>
    </row>
    <row r="55" spans="1:12" ht="21.95" customHeight="1" x14ac:dyDescent="0.2">
      <c r="A55" s="134"/>
      <c r="B55" s="150"/>
      <c r="C55" s="123"/>
      <c r="D55" s="128" t="s">
        <v>154</v>
      </c>
      <c r="E55" s="128"/>
      <c r="F55" s="128"/>
      <c r="G55" s="128"/>
      <c r="H55" s="128"/>
      <c r="I55" s="128"/>
      <c r="J55" s="128"/>
      <c r="K55" s="129"/>
    </row>
    <row r="56" spans="1:12" ht="38.25" customHeight="1" thickBot="1" x14ac:dyDescent="0.25">
      <c r="A56" s="135"/>
      <c r="B56" s="151"/>
      <c r="C56" s="118"/>
      <c r="D56" s="124" t="s">
        <v>151</v>
      </c>
      <c r="E56" s="124"/>
      <c r="F56" s="124"/>
      <c r="G56" s="124"/>
      <c r="H56" s="124"/>
      <c r="I56" s="124"/>
      <c r="J56" s="124"/>
      <c r="K56" s="125"/>
    </row>
    <row r="57" spans="1:12" ht="38.25" customHeight="1" thickBot="1" x14ac:dyDescent="0.25">
      <c r="A57" s="31"/>
      <c r="B57" s="35"/>
      <c r="C57" s="33"/>
      <c r="D57" s="33"/>
      <c r="E57" s="42"/>
      <c r="F57" s="33"/>
      <c r="G57" s="33"/>
      <c r="H57" s="33"/>
      <c r="I57" s="33"/>
      <c r="J57" s="33"/>
      <c r="K57" s="33"/>
      <c r="L57" s="46"/>
    </row>
    <row r="58" spans="1:12" ht="45" customHeight="1" thickBot="1" x14ac:dyDescent="0.25">
      <c r="A58" s="15" t="s">
        <v>88</v>
      </c>
      <c r="B58" s="16" t="s">
        <v>89</v>
      </c>
      <c r="C58" s="17" t="s">
        <v>90</v>
      </c>
      <c r="D58" s="17" t="s">
        <v>91</v>
      </c>
      <c r="E58" s="16" t="s">
        <v>92</v>
      </c>
      <c r="F58" s="17" t="s">
        <v>93</v>
      </c>
      <c r="G58" s="16" t="s">
        <v>94</v>
      </c>
      <c r="H58" s="17" t="s">
        <v>95</v>
      </c>
      <c r="I58" s="17" t="s">
        <v>96</v>
      </c>
      <c r="J58" s="17" t="s">
        <v>97</v>
      </c>
      <c r="K58" s="18" t="s">
        <v>98</v>
      </c>
    </row>
    <row r="59" spans="1:12" s="24" customFormat="1" ht="36.75" customHeight="1" x14ac:dyDescent="0.25">
      <c r="A59" s="133">
        <v>10</v>
      </c>
      <c r="B59" s="130" t="s">
        <v>118</v>
      </c>
      <c r="C59" s="28">
        <v>84</v>
      </c>
      <c r="D59" s="26">
        <f t="shared" si="0"/>
        <v>33.6</v>
      </c>
      <c r="E59" s="27">
        <f>'[3]14. Bappeda'!$I$17</f>
        <v>27</v>
      </c>
      <c r="F59" s="27">
        <f>'[3]14. Bappeda'!$I$24</f>
        <v>20.7</v>
      </c>
      <c r="G59" s="27">
        <f>'[3]14. Bappeda'!$I$32</f>
        <v>18</v>
      </c>
      <c r="H59" s="27">
        <f>'[3]14. Bappeda'!$I$41</f>
        <v>20</v>
      </c>
      <c r="I59" s="26">
        <f t="shared" si="1"/>
        <v>51.42</v>
      </c>
      <c r="J59" s="26">
        <f t="shared" si="2"/>
        <v>85.02000000000001</v>
      </c>
      <c r="K59" s="37" t="s">
        <v>100</v>
      </c>
    </row>
    <row r="60" spans="1:12" ht="57.75" customHeight="1" x14ac:dyDescent="0.2">
      <c r="A60" s="134"/>
      <c r="B60" s="143"/>
      <c r="C60" s="117" t="s">
        <v>133</v>
      </c>
      <c r="D60" s="119" t="s">
        <v>155</v>
      </c>
      <c r="E60" s="119"/>
      <c r="F60" s="119"/>
      <c r="G60" s="119"/>
      <c r="H60" s="119"/>
      <c r="I60" s="119"/>
      <c r="J60" s="119"/>
      <c r="K60" s="120"/>
    </row>
    <row r="61" spans="1:12" ht="21" customHeight="1" x14ac:dyDescent="0.2">
      <c r="A61" s="134"/>
      <c r="B61" s="143"/>
      <c r="C61" s="123"/>
      <c r="D61" s="126" t="s">
        <v>149</v>
      </c>
      <c r="E61" s="126"/>
      <c r="F61" s="126"/>
      <c r="G61" s="126"/>
      <c r="H61" s="126"/>
      <c r="I61" s="126"/>
      <c r="J61" s="126"/>
      <c r="K61" s="127"/>
    </row>
    <row r="62" spans="1:12" ht="45.75" customHeight="1" x14ac:dyDescent="0.2">
      <c r="A62" s="134"/>
      <c r="B62" s="143"/>
      <c r="C62" s="123"/>
      <c r="D62" s="119" t="s">
        <v>135</v>
      </c>
      <c r="E62" s="119"/>
      <c r="F62" s="119"/>
      <c r="G62" s="119"/>
      <c r="H62" s="119"/>
      <c r="I62" s="119"/>
      <c r="J62" s="119"/>
      <c r="K62" s="120"/>
    </row>
    <row r="63" spans="1:12" ht="42.4" customHeight="1" thickBot="1" x14ac:dyDescent="0.25">
      <c r="A63" s="135"/>
      <c r="B63" s="144"/>
      <c r="C63" s="118"/>
      <c r="D63" s="121" t="s">
        <v>156</v>
      </c>
      <c r="E63" s="121"/>
      <c r="F63" s="121"/>
      <c r="G63" s="121"/>
      <c r="H63" s="121"/>
      <c r="I63" s="121"/>
      <c r="J63" s="121"/>
      <c r="K63" s="122"/>
    </row>
    <row r="64" spans="1:12" ht="42.4" customHeight="1" thickBot="1" x14ac:dyDescent="0.25">
      <c r="A64" s="63"/>
      <c r="B64" s="47"/>
      <c r="C64" s="33"/>
      <c r="D64" s="34"/>
      <c r="E64" s="34"/>
      <c r="F64" s="34"/>
      <c r="G64" s="34"/>
      <c r="H64" s="34"/>
      <c r="I64" s="43"/>
      <c r="J64" s="34"/>
      <c r="K64" s="34"/>
      <c r="L64" s="46"/>
    </row>
    <row r="65" spans="1:12" ht="42.4" customHeight="1" thickBot="1" x14ac:dyDescent="0.25">
      <c r="A65" s="15" t="s">
        <v>88</v>
      </c>
      <c r="B65" s="16" t="s">
        <v>89</v>
      </c>
      <c r="C65" s="17" t="s">
        <v>90</v>
      </c>
      <c r="D65" s="17" t="s">
        <v>91</v>
      </c>
      <c r="E65" s="16" t="s">
        <v>92</v>
      </c>
      <c r="F65" s="17" t="s">
        <v>93</v>
      </c>
      <c r="G65" s="16" t="s">
        <v>94</v>
      </c>
      <c r="H65" s="17" t="s">
        <v>95</v>
      </c>
      <c r="I65" s="17" t="s">
        <v>96</v>
      </c>
      <c r="J65" s="17" t="s">
        <v>97</v>
      </c>
      <c r="K65" s="18" t="s">
        <v>98</v>
      </c>
    </row>
    <row r="66" spans="1:12" ht="28.5" customHeight="1" x14ac:dyDescent="0.2">
      <c r="A66" s="133">
        <v>11</v>
      </c>
      <c r="B66" s="149" t="s">
        <v>114</v>
      </c>
      <c r="C66" s="11">
        <v>97</v>
      </c>
      <c r="D66" s="12">
        <f t="shared" si="0"/>
        <v>38.800000000000004</v>
      </c>
      <c r="E66" s="9">
        <v>27</v>
      </c>
      <c r="F66" s="9">
        <v>18.3</v>
      </c>
      <c r="G66" s="9">
        <v>14.5</v>
      </c>
      <c r="H66" s="9">
        <v>17</v>
      </c>
      <c r="I66" s="12">
        <f t="shared" si="1"/>
        <v>46.08</v>
      </c>
      <c r="J66" s="12">
        <f t="shared" si="2"/>
        <v>84.88</v>
      </c>
      <c r="K66" s="61" t="s">
        <v>100</v>
      </c>
    </row>
    <row r="67" spans="1:12" ht="60" customHeight="1" x14ac:dyDescent="0.2">
      <c r="A67" s="134"/>
      <c r="B67" s="150"/>
      <c r="C67" s="117" t="s">
        <v>133</v>
      </c>
      <c r="D67" s="119" t="s">
        <v>157</v>
      </c>
      <c r="E67" s="119"/>
      <c r="F67" s="119"/>
      <c r="G67" s="119"/>
      <c r="H67" s="119"/>
      <c r="I67" s="119"/>
      <c r="J67" s="119"/>
      <c r="K67" s="120"/>
    </row>
    <row r="68" spans="1:12" ht="35.450000000000003" customHeight="1" x14ac:dyDescent="0.2">
      <c r="A68" s="134"/>
      <c r="B68" s="150"/>
      <c r="C68" s="123"/>
      <c r="D68" s="119" t="s">
        <v>158</v>
      </c>
      <c r="E68" s="119"/>
      <c r="F68" s="119"/>
      <c r="G68" s="119"/>
      <c r="H68" s="119"/>
      <c r="I68" s="119"/>
      <c r="J68" s="119"/>
      <c r="K68" s="120"/>
    </row>
    <row r="69" spans="1:12" ht="46.5" customHeight="1" thickBot="1" x14ac:dyDescent="0.25">
      <c r="A69" s="135"/>
      <c r="B69" s="151"/>
      <c r="C69" s="118"/>
      <c r="D69" s="121" t="s">
        <v>159</v>
      </c>
      <c r="E69" s="121"/>
      <c r="F69" s="121"/>
      <c r="G69" s="121"/>
      <c r="H69" s="121"/>
      <c r="I69" s="121"/>
      <c r="J69" s="121"/>
      <c r="K69" s="122"/>
    </row>
    <row r="70" spans="1:12" ht="46.5" customHeight="1" thickBot="1" x14ac:dyDescent="0.25">
      <c r="A70" s="31"/>
      <c r="B70" s="35"/>
      <c r="C70" s="33"/>
      <c r="D70" s="34"/>
      <c r="E70" s="43"/>
      <c r="F70" s="34"/>
      <c r="G70" s="34"/>
      <c r="H70" s="34"/>
      <c r="I70" s="34"/>
      <c r="J70" s="34"/>
      <c r="K70" s="34"/>
      <c r="L70" s="46"/>
    </row>
    <row r="71" spans="1:12" ht="46.5" customHeight="1" thickBot="1" x14ac:dyDescent="0.25">
      <c r="A71" s="15" t="s">
        <v>88</v>
      </c>
      <c r="B71" s="16" t="s">
        <v>89</v>
      </c>
      <c r="C71" s="17" t="s">
        <v>90</v>
      </c>
      <c r="D71" s="17" t="s">
        <v>91</v>
      </c>
      <c r="E71" s="16" t="s">
        <v>92</v>
      </c>
      <c r="F71" s="17" t="s">
        <v>93</v>
      </c>
      <c r="G71" s="16" t="s">
        <v>94</v>
      </c>
      <c r="H71" s="17" t="s">
        <v>95</v>
      </c>
      <c r="I71" s="17" t="s">
        <v>96</v>
      </c>
      <c r="J71" s="17" t="s">
        <v>97</v>
      </c>
      <c r="K71" s="18" t="s">
        <v>98</v>
      </c>
    </row>
    <row r="72" spans="1:12" x14ac:dyDescent="0.2">
      <c r="A72" s="133">
        <v>12</v>
      </c>
      <c r="B72" s="130" t="s">
        <v>278</v>
      </c>
      <c r="C72" s="10">
        <f>'Nilai Uji Kompetensi 2020'!E16</f>
        <v>81</v>
      </c>
      <c r="D72" s="12">
        <f t="shared" si="0"/>
        <v>32.4</v>
      </c>
      <c r="E72" s="9">
        <f>'[1]1.BPKAD'!$I$17</f>
        <v>18</v>
      </c>
      <c r="F72" s="9">
        <f>'[1]1.BPKAD'!$I$24</f>
        <v>25.2</v>
      </c>
      <c r="G72" s="9">
        <f>'[1]1.BPKAD'!$I$32</f>
        <v>19</v>
      </c>
      <c r="H72" s="9">
        <f>'[1]1.BPKAD'!$I$41</f>
        <v>20</v>
      </c>
      <c r="I72" s="12">
        <f t="shared" si="1"/>
        <v>49.32</v>
      </c>
      <c r="J72" s="12">
        <f t="shared" si="2"/>
        <v>81.72</v>
      </c>
      <c r="K72" s="61" t="s">
        <v>100</v>
      </c>
    </row>
    <row r="73" spans="1:12" ht="29.25" customHeight="1" x14ac:dyDescent="0.2">
      <c r="A73" s="134"/>
      <c r="B73" s="131"/>
      <c r="C73" s="117" t="s">
        <v>133</v>
      </c>
      <c r="D73" s="119" t="s">
        <v>160</v>
      </c>
      <c r="E73" s="119"/>
      <c r="F73" s="119"/>
      <c r="G73" s="119"/>
      <c r="H73" s="119"/>
      <c r="I73" s="119"/>
      <c r="J73" s="119"/>
      <c r="K73" s="120"/>
    </row>
    <row r="74" spans="1:12" ht="48.4" customHeight="1" thickBot="1" x14ac:dyDescent="0.25">
      <c r="A74" s="135"/>
      <c r="B74" s="132"/>
      <c r="C74" s="118"/>
      <c r="D74" s="121" t="s">
        <v>161</v>
      </c>
      <c r="E74" s="121"/>
      <c r="F74" s="121"/>
      <c r="G74" s="121"/>
      <c r="H74" s="121"/>
      <c r="I74" s="121"/>
      <c r="J74" s="121"/>
      <c r="K74" s="122"/>
    </row>
    <row r="75" spans="1:12" ht="48.4" customHeight="1" thickBot="1" x14ac:dyDescent="0.25">
      <c r="A75" s="31"/>
      <c r="B75" s="32"/>
      <c r="C75" s="33"/>
      <c r="D75" s="43"/>
      <c r="E75" s="34"/>
      <c r="F75" s="34"/>
      <c r="G75" s="34"/>
      <c r="H75" s="34"/>
      <c r="I75" s="34"/>
      <c r="J75" s="34"/>
      <c r="K75" s="43"/>
      <c r="L75" s="46"/>
    </row>
    <row r="76" spans="1:12" ht="48.4" customHeight="1" thickBot="1" x14ac:dyDescent="0.25">
      <c r="A76" s="15" t="s">
        <v>88</v>
      </c>
      <c r="B76" s="16" t="s">
        <v>89</v>
      </c>
      <c r="C76" s="17" t="s">
        <v>90</v>
      </c>
      <c r="D76" s="17" t="s">
        <v>91</v>
      </c>
      <c r="E76" s="16" t="s">
        <v>92</v>
      </c>
      <c r="F76" s="17" t="s">
        <v>93</v>
      </c>
      <c r="G76" s="16" t="s">
        <v>94</v>
      </c>
      <c r="H76" s="17" t="s">
        <v>95</v>
      </c>
      <c r="I76" s="17" t="s">
        <v>96</v>
      </c>
      <c r="J76" s="17" t="s">
        <v>97</v>
      </c>
      <c r="K76" s="18" t="s">
        <v>98</v>
      </c>
    </row>
    <row r="77" spans="1:12" ht="15" customHeight="1" x14ac:dyDescent="0.2">
      <c r="A77" s="133">
        <v>13</v>
      </c>
      <c r="B77" s="149" t="s">
        <v>101</v>
      </c>
      <c r="C77" s="11">
        <v>89.5</v>
      </c>
      <c r="D77" s="12">
        <f t="shared" si="0"/>
        <v>35.800000000000004</v>
      </c>
      <c r="E77" s="9">
        <f>'[3]9. Dinas Lingkungan Hidup'!$I$17</f>
        <v>25.5</v>
      </c>
      <c r="F77" s="9">
        <f>'[3]9. Dinas Lingkungan Hidup'!$I$24</f>
        <v>21.599999999999998</v>
      </c>
      <c r="G77" s="9">
        <f>'[3]9. Dinas Lingkungan Hidup'!$I$32</f>
        <v>13</v>
      </c>
      <c r="H77" s="9">
        <f>'[3]9. Dinas Lingkungan Hidup'!$I$41</f>
        <v>19</v>
      </c>
      <c r="I77" s="12">
        <f t="shared" si="1"/>
        <v>47.459999999999994</v>
      </c>
      <c r="J77" s="12">
        <f t="shared" si="2"/>
        <v>83.259999999999991</v>
      </c>
      <c r="K77" s="61" t="s">
        <v>100</v>
      </c>
    </row>
    <row r="78" spans="1:12" ht="58.5" customHeight="1" x14ac:dyDescent="0.2">
      <c r="A78" s="134"/>
      <c r="B78" s="150"/>
      <c r="C78" s="117" t="s">
        <v>133</v>
      </c>
      <c r="D78" s="119" t="s">
        <v>162</v>
      </c>
      <c r="E78" s="119"/>
      <c r="F78" s="119"/>
      <c r="G78" s="119"/>
      <c r="H78" s="119"/>
      <c r="I78" s="119"/>
      <c r="J78" s="119"/>
      <c r="K78" s="120"/>
    </row>
    <row r="79" spans="1:12" ht="29.25" customHeight="1" x14ac:dyDescent="0.2">
      <c r="A79" s="134"/>
      <c r="B79" s="150"/>
      <c r="C79" s="123"/>
      <c r="D79" s="119" t="s">
        <v>163</v>
      </c>
      <c r="E79" s="119"/>
      <c r="F79" s="119"/>
      <c r="G79" s="119"/>
      <c r="H79" s="119"/>
      <c r="I79" s="119"/>
      <c r="J79" s="119"/>
      <c r="K79" s="120"/>
    </row>
    <row r="80" spans="1:12" ht="17.25" customHeight="1" x14ac:dyDescent="0.2">
      <c r="A80" s="134"/>
      <c r="B80" s="150"/>
      <c r="C80" s="123"/>
      <c r="D80" s="126" t="s">
        <v>149</v>
      </c>
      <c r="E80" s="126"/>
      <c r="F80" s="126"/>
      <c r="G80" s="126"/>
      <c r="H80" s="126"/>
      <c r="I80" s="126"/>
      <c r="J80" s="126"/>
      <c r="K80" s="127"/>
    </row>
    <row r="81" spans="1:12" ht="29.25" customHeight="1" x14ac:dyDescent="0.2">
      <c r="A81" s="134"/>
      <c r="B81" s="150"/>
      <c r="C81" s="123"/>
      <c r="D81" s="119" t="s">
        <v>151</v>
      </c>
      <c r="E81" s="119"/>
      <c r="F81" s="119"/>
      <c r="G81" s="119"/>
      <c r="H81" s="119"/>
      <c r="I81" s="119"/>
      <c r="J81" s="119"/>
      <c r="K81" s="120"/>
    </row>
    <row r="82" spans="1:12" ht="32.25" customHeight="1" thickBot="1" x14ac:dyDescent="0.25">
      <c r="A82" s="135"/>
      <c r="B82" s="151"/>
      <c r="C82" s="118"/>
      <c r="D82" s="121" t="s">
        <v>164</v>
      </c>
      <c r="E82" s="121"/>
      <c r="F82" s="121"/>
      <c r="G82" s="121"/>
      <c r="H82" s="121"/>
      <c r="I82" s="121"/>
      <c r="J82" s="121"/>
      <c r="K82" s="122"/>
    </row>
    <row r="83" spans="1:12" ht="32.25" customHeight="1" thickBot="1" x14ac:dyDescent="0.25">
      <c r="A83" s="31"/>
      <c r="B83" s="35"/>
      <c r="C83" s="33"/>
      <c r="D83" s="34"/>
      <c r="E83" s="34"/>
      <c r="F83" s="34"/>
      <c r="G83" s="34"/>
      <c r="H83" s="34"/>
      <c r="I83" s="34"/>
      <c r="J83" s="34"/>
      <c r="K83" s="34"/>
      <c r="L83" s="46"/>
    </row>
    <row r="84" spans="1:12" ht="32.25" customHeight="1" thickBot="1" x14ac:dyDescent="0.25">
      <c r="A84" s="15" t="s">
        <v>88</v>
      </c>
      <c r="B84" s="16" t="s">
        <v>89</v>
      </c>
      <c r="C84" s="17" t="s">
        <v>90</v>
      </c>
      <c r="D84" s="17" t="s">
        <v>91</v>
      </c>
      <c r="E84" s="16" t="s">
        <v>92</v>
      </c>
      <c r="F84" s="17" t="s">
        <v>93</v>
      </c>
      <c r="G84" s="16" t="s">
        <v>94</v>
      </c>
      <c r="H84" s="17" t="s">
        <v>95</v>
      </c>
      <c r="I84" s="17" t="s">
        <v>96</v>
      </c>
      <c r="J84" s="17" t="s">
        <v>97</v>
      </c>
      <c r="K84" s="18" t="s">
        <v>98</v>
      </c>
    </row>
    <row r="85" spans="1:12" x14ac:dyDescent="0.2">
      <c r="A85" s="133">
        <v>14</v>
      </c>
      <c r="B85" s="149" t="s">
        <v>99</v>
      </c>
      <c r="C85" s="10">
        <v>79</v>
      </c>
      <c r="D85" s="12">
        <f t="shared" si="0"/>
        <v>31.6</v>
      </c>
      <c r="E85" s="9">
        <f>'[3]7. Inspektorat'!$I$17</f>
        <v>27</v>
      </c>
      <c r="F85" s="9">
        <f>'[3]7. Inspektorat'!$I$24</f>
        <v>20.099999999999998</v>
      </c>
      <c r="G85" s="9">
        <f>'[3]7. Inspektorat'!$I$32</f>
        <v>19</v>
      </c>
      <c r="H85" s="9">
        <f>'[3]7. Inspektorat'!$I$41</f>
        <v>20</v>
      </c>
      <c r="I85" s="12">
        <f t="shared" si="1"/>
        <v>51.66</v>
      </c>
      <c r="J85" s="12">
        <f t="shared" si="2"/>
        <v>83.259999999999991</v>
      </c>
      <c r="K85" s="61" t="s">
        <v>100</v>
      </c>
    </row>
    <row r="86" spans="1:12" ht="62.25" customHeight="1" x14ac:dyDescent="0.2">
      <c r="A86" s="134"/>
      <c r="B86" s="150"/>
      <c r="C86" s="117" t="s">
        <v>133</v>
      </c>
      <c r="D86" s="119" t="s">
        <v>162</v>
      </c>
      <c r="E86" s="119"/>
      <c r="F86" s="119"/>
      <c r="G86" s="119"/>
      <c r="H86" s="119"/>
      <c r="I86" s="119"/>
      <c r="J86" s="119"/>
      <c r="K86" s="120"/>
    </row>
    <row r="87" spans="1:12" ht="18.75" customHeight="1" x14ac:dyDescent="0.2">
      <c r="A87" s="134"/>
      <c r="B87" s="150"/>
      <c r="C87" s="123"/>
      <c r="D87" s="119" t="s">
        <v>149</v>
      </c>
      <c r="E87" s="119"/>
      <c r="F87" s="119"/>
      <c r="G87" s="119"/>
      <c r="H87" s="119"/>
      <c r="I87" s="119"/>
      <c r="J87" s="119"/>
      <c r="K87" s="120"/>
    </row>
    <row r="88" spans="1:12" ht="44.25" customHeight="1" thickBot="1" x14ac:dyDescent="0.25">
      <c r="A88" s="135"/>
      <c r="B88" s="151"/>
      <c r="C88" s="118"/>
      <c r="D88" s="121" t="s">
        <v>135</v>
      </c>
      <c r="E88" s="121"/>
      <c r="F88" s="121"/>
      <c r="G88" s="121"/>
      <c r="H88" s="121"/>
      <c r="I88" s="121"/>
      <c r="J88" s="121"/>
      <c r="K88" s="122"/>
    </row>
    <row r="89" spans="1:12" ht="44.25" customHeight="1" thickBot="1" x14ac:dyDescent="0.25">
      <c r="A89" s="31"/>
      <c r="B89" s="35"/>
      <c r="C89" s="33"/>
      <c r="D89" s="43"/>
      <c r="E89" s="34"/>
      <c r="F89" s="34"/>
      <c r="G89" s="34"/>
      <c r="H89" s="34"/>
      <c r="I89" s="34"/>
      <c r="J89" s="34"/>
      <c r="K89" s="34"/>
      <c r="L89" s="46"/>
    </row>
    <row r="90" spans="1:12" ht="44.25" customHeight="1" thickBot="1" x14ac:dyDescent="0.25">
      <c r="A90" s="15" t="s">
        <v>88</v>
      </c>
      <c r="B90" s="16" t="s">
        <v>89</v>
      </c>
      <c r="C90" s="17" t="s">
        <v>90</v>
      </c>
      <c r="D90" s="17" t="s">
        <v>91</v>
      </c>
      <c r="E90" s="16" t="s">
        <v>92</v>
      </c>
      <c r="F90" s="17" t="s">
        <v>93</v>
      </c>
      <c r="G90" s="16" t="s">
        <v>94</v>
      </c>
      <c r="H90" s="17" t="s">
        <v>95</v>
      </c>
      <c r="I90" s="17" t="s">
        <v>96</v>
      </c>
      <c r="J90" s="17" t="s">
        <v>97</v>
      </c>
      <c r="K90" s="18" t="s">
        <v>98</v>
      </c>
    </row>
    <row r="91" spans="1:12" x14ac:dyDescent="0.2">
      <c r="A91" s="133">
        <v>15</v>
      </c>
      <c r="B91" s="130" t="s">
        <v>113</v>
      </c>
      <c r="C91" s="10">
        <v>98</v>
      </c>
      <c r="D91" s="12">
        <f t="shared" si="0"/>
        <v>39.200000000000003</v>
      </c>
      <c r="E91" s="9">
        <v>27</v>
      </c>
      <c r="F91" s="9">
        <v>18.3</v>
      </c>
      <c r="G91" s="9">
        <v>12.5</v>
      </c>
      <c r="H91" s="9">
        <v>15</v>
      </c>
      <c r="I91" s="12">
        <f t="shared" si="1"/>
        <v>43.68</v>
      </c>
      <c r="J91" s="12">
        <f t="shared" si="2"/>
        <v>82.88</v>
      </c>
      <c r="K91" s="61" t="s">
        <v>100</v>
      </c>
    </row>
    <row r="92" spans="1:12" ht="60.75" customHeight="1" x14ac:dyDescent="0.2">
      <c r="A92" s="134"/>
      <c r="B92" s="131"/>
      <c r="C92" s="117" t="s">
        <v>133</v>
      </c>
      <c r="D92" s="119" t="s">
        <v>167</v>
      </c>
      <c r="E92" s="119"/>
      <c r="F92" s="119"/>
      <c r="G92" s="119"/>
      <c r="H92" s="119"/>
      <c r="I92" s="119"/>
      <c r="J92" s="119"/>
      <c r="K92" s="120"/>
    </row>
    <row r="93" spans="1:12" ht="45" customHeight="1" x14ac:dyDescent="0.2">
      <c r="A93" s="134"/>
      <c r="B93" s="131"/>
      <c r="C93" s="123"/>
      <c r="D93" s="119" t="s">
        <v>135</v>
      </c>
      <c r="E93" s="119"/>
      <c r="F93" s="119"/>
      <c r="G93" s="119"/>
      <c r="H93" s="119"/>
      <c r="I93" s="119"/>
      <c r="J93" s="119"/>
      <c r="K93" s="120"/>
    </row>
    <row r="94" spans="1:12" ht="30.75" customHeight="1" x14ac:dyDescent="0.2">
      <c r="A94" s="134"/>
      <c r="B94" s="131"/>
      <c r="C94" s="123"/>
      <c r="D94" s="119" t="s">
        <v>169</v>
      </c>
      <c r="E94" s="119"/>
      <c r="F94" s="119"/>
      <c r="G94" s="119"/>
      <c r="H94" s="119"/>
      <c r="I94" s="119"/>
      <c r="J94" s="119"/>
      <c r="K94" s="120"/>
    </row>
    <row r="95" spans="1:12" ht="32.25" customHeight="1" thickBot="1" x14ac:dyDescent="0.25">
      <c r="A95" s="135"/>
      <c r="B95" s="132"/>
      <c r="C95" s="118"/>
      <c r="D95" s="121" t="s">
        <v>168</v>
      </c>
      <c r="E95" s="121"/>
      <c r="F95" s="121"/>
      <c r="G95" s="121"/>
      <c r="H95" s="121"/>
      <c r="I95" s="121"/>
      <c r="J95" s="121"/>
      <c r="K95" s="122"/>
    </row>
    <row r="96" spans="1:12" ht="32.25" customHeight="1" thickBot="1" x14ac:dyDescent="0.25">
      <c r="A96" s="31"/>
      <c r="B96" s="32"/>
      <c r="C96" s="33"/>
      <c r="D96" s="34"/>
      <c r="E96" s="34"/>
      <c r="F96" s="34"/>
      <c r="G96" s="34"/>
      <c r="H96" s="34"/>
      <c r="I96" s="43"/>
      <c r="J96" s="34"/>
      <c r="K96" s="34"/>
      <c r="L96" s="46"/>
    </row>
    <row r="97" spans="1:12" ht="32.25" customHeight="1" thickBot="1" x14ac:dyDescent="0.25">
      <c r="A97" s="15" t="s">
        <v>88</v>
      </c>
      <c r="B97" s="16" t="s">
        <v>89</v>
      </c>
      <c r="C97" s="17" t="s">
        <v>90</v>
      </c>
      <c r="D97" s="17" t="s">
        <v>91</v>
      </c>
      <c r="E97" s="16" t="s">
        <v>92</v>
      </c>
      <c r="F97" s="17" t="s">
        <v>93</v>
      </c>
      <c r="G97" s="16" t="s">
        <v>94</v>
      </c>
      <c r="H97" s="17" t="s">
        <v>95</v>
      </c>
      <c r="I97" s="17" t="s">
        <v>96</v>
      </c>
      <c r="J97" s="17" t="s">
        <v>97</v>
      </c>
      <c r="K97" s="18" t="s">
        <v>98</v>
      </c>
    </row>
    <row r="98" spans="1:12" x14ac:dyDescent="0.2">
      <c r="A98" s="133">
        <v>16</v>
      </c>
      <c r="B98" s="149" t="s">
        <v>17</v>
      </c>
      <c r="C98" s="11">
        <f>'Nilai Uji Kompetensi 2020'!E12</f>
        <v>82</v>
      </c>
      <c r="D98" s="12">
        <f t="shared" si="0"/>
        <v>32.800000000000004</v>
      </c>
      <c r="E98" s="9">
        <f>'[1]3. Dinas Kominfo'!$I$17</f>
        <v>24</v>
      </c>
      <c r="F98" s="9">
        <f>'[1]3. Dinas Kominfo'!$I$24</f>
        <v>23.7</v>
      </c>
      <c r="G98" s="9">
        <f>'[1]3. Dinas Kominfo'!$I$32</f>
        <v>19</v>
      </c>
      <c r="H98" s="9">
        <f>'[1]3. Dinas Kominfo'!$I$41</f>
        <v>19</v>
      </c>
      <c r="I98" s="12">
        <f t="shared" si="1"/>
        <v>51.42</v>
      </c>
      <c r="J98" s="12">
        <f t="shared" si="2"/>
        <v>84.22</v>
      </c>
      <c r="K98" s="61" t="s">
        <v>100</v>
      </c>
    </row>
    <row r="99" spans="1:12" ht="44.25" customHeight="1" x14ac:dyDescent="0.2">
      <c r="A99" s="134"/>
      <c r="B99" s="150"/>
      <c r="C99" s="117" t="s">
        <v>133</v>
      </c>
      <c r="D99" s="119" t="s">
        <v>230</v>
      </c>
      <c r="E99" s="119"/>
      <c r="F99" s="119"/>
      <c r="G99" s="119"/>
      <c r="H99" s="119"/>
      <c r="I99" s="119"/>
      <c r="J99" s="119"/>
      <c r="K99" s="120"/>
    </row>
    <row r="100" spans="1:12" ht="33.6" customHeight="1" x14ac:dyDescent="0.2">
      <c r="A100" s="134"/>
      <c r="B100" s="150"/>
      <c r="C100" s="123"/>
      <c r="D100" s="136" t="s">
        <v>224</v>
      </c>
      <c r="E100" s="137"/>
      <c r="F100" s="137"/>
      <c r="G100" s="137"/>
      <c r="H100" s="137"/>
      <c r="I100" s="137"/>
      <c r="J100" s="137"/>
      <c r="K100" s="138"/>
    </row>
    <row r="101" spans="1:12" ht="19.149999999999999" customHeight="1" x14ac:dyDescent="0.2">
      <c r="A101" s="134"/>
      <c r="B101" s="150"/>
      <c r="C101" s="123"/>
      <c r="D101" s="136" t="s">
        <v>206</v>
      </c>
      <c r="E101" s="137"/>
      <c r="F101" s="137"/>
      <c r="G101" s="137"/>
      <c r="H101" s="137"/>
      <c r="I101" s="137"/>
      <c r="J101" s="137"/>
      <c r="K101" s="138"/>
    </row>
    <row r="102" spans="1:12" ht="48.95" customHeight="1" thickBot="1" x14ac:dyDescent="0.25">
      <c r="A102" s="135"/>
      <c r="B102" s="151"/>
      <c r="C102" s="118"/>
      <c r="D102" s="139" t="s">
        <v>231</v>
      </c>
      <c r="E102" s="140"/>
      <c r="F102" s="140"/>
      <c r="G102" s="140"/>
      <c r="H102" s="140"/>
      <c r="I102" s="140"/>
      <c r="J102" s="140"/>
      <c r="K102" s="141"/>
    </row>
    <row r="103" spans="1:12" ht="48.95" customHeight="1" thickBot="1" x14ac:dyDescent="0.25">
      <c r="A103" s="31"/>
      <c r="B103" s="35"/>
      <c r="C103" s="33"/>
      <c r="D103" s="34"/>
      <c r="E103" s="43"/>
      <c r="F103" s="43"/>
      <c r="G103" s="43"/>
      <c r="H103" s="43"/>
      <c r="I103" s="43"/>
      <c r="J103" s="43"/>
      <c r="K103" s="34"/>
    </row>
    <row r="104" spans="1:12" ht="48.95" customHeight="1" thickBot="1" x14ac:dyDescent="0.25">
      <c r="A104" s="15" t="s">
        <v>88</v>
      </c>
      <c r="B104" s="16" t="s">
        <v>89</v>
      </c>
      <c r="C104" s="17" t="s">
        <v>90</v>
      </c>
      <c r="D104" s="17" t="s">
        <v>91</v>
      </c>
      <c r="E104" s="16" t="s">
        <v>92</v>
      </c>
      <c r="F104" s="17" t="s">
        <v>93</v>
      </c>
      <c r="G104" s="16" t="s">
        <v>94</v>
      </c>
      <c r="H104" s="17" t="s">
        <v>95</v>
      </c>
      <c r="I104" s="17" t="s">
        <v>96</v>
      </c>
      <c r="J104" s="17" t="s">
        <v>97</v>
      </c>
      <c r="K104" s="18" t="s">
        <v>98</v>
      </c>
    </row>
    <row r="105" spans="1:12" x14ac:dyDescent="0.2">
      <c r="A105" s="133">
        <v>17</v>
      </c>
      <c r="B105" s="130" t="s">
        <v>67</v>
      </c>
      <c r="C105" s="10">
        <f>'[4]Nilai Uji Kompetensi 2020'!$E$41</f>
        <v>59</v>
      </c>
      <c r="D105" s="12">
        <f t="shared" si="0"/>
        <v>23.6</v>
      </c>
      <c r="E105" s="9">
        <f>'[2]5. Kel. Tawangrejo'!$I$17</f>
        <v>27</v>
      </c>
      <c r="F105" s="9">
        <f>'[2]5. Kel. Tawangrejo'!$I$24</f>
        <v>21.599999999999998</v>
      </c>
      <c r="G105" s="9">
        <f>'[2]5. Kel. Tawangrejo'!$I$32</f>
        <v>13</v>
      </c>
      <c r="H105" s="9">
        <f>'[2]5. Kel. Tawangrejo'!$I$41</f>
        <v>16</v>
      </c>
      <c r="I105" s="12">
        <f t="shared" si="1"/>
        <v>46.559999999999995</v>
      </c>
      <c r="J105" s="12">
        <f t="shared" si="2"/>
        <v>70.16</v>
      </c>
      <c r="K105" s="61" t="s">
        <v>100</v>
      </c>
    </row>
    <row r="106" spans="1:12" ht="45.75" customHeight="1" x14ac:dyDescent="0.2">
      <c r="A106" s="134"/>
      <c r="B106" s="131"/>
      <c r="C106" s="117" t="s">
        <v>133</v>
      </c>
      <c r="D106" s="119" t="s">
        <v>222</v>
      </c>
      <c r="E106" s="119"/>
      <c r="F106" s="119"/>
      <c r="G106" s="119"/>
      <c r="H106" s="119"/>
      <c r="I106" s="119"/>
      <c r="J106" s="119"/>
      <c r="K106" s="120"/>
    </row>
    <row r="107" spans="1:12" ht="44.25" customHeight="1" x14ac:dyDescent="0.2">
      <c r="A107" s="134"/>
      <c r="B107" s="131"/>
      <c r="C107" s="123"/>
      <c r="D107" s="136" t="s">
        <v>221</v>
      </c>
      <c r="E107" s="137"/>
      <c r="F107" s="137"/>
      <c r="G107" s="137"/>
      <c r="H107" s="137"/>
      <c r="I107" s="137"/>
      <c r="J107" s="137"/>
      <c r="K107" s="138"/>
    </row>
    <row r="108" spans="1:12" ht="29.25" customHeight="1" x14ac:dyDescent="0.2">
      <c r="A108" s="134"/>
      <c r="B108" s="131"/>
      <c r="C108" s="123"/>
      <c r="D108" s="136" t="s">
        <v>206</v>
      </c>
      <c r="E108" s="137"/>
      <c r="F108" s="137"/>
      <c r="G108" s="137"/>
      <c r="H108" s="137"/>
      <c r="I108" s="137"/>
      <c r="J108" s="137"/>
      <c r="K108" s="138"/>
    </row>
    <row r="109" spans="1:12" ht="30.75" customHeight="1" thickBot="1" x14ac:dyDescent="0.25">
      <c r="A109" s="135"/>
      <c r="B109" s="132"/>
      <c r="C109" s="118"/>
      <c r="D109" s="139" t="s">
        <v>228</v>
      </c>
      <c r="E109" s="140"/>
      <c r="F109" s="140"/>
      <c r="G109" s="140"/>
      <c r="H109" s="140"/>
      <c r="I109" s="140"/>
      <c r="J109" s="140"/>
      <c r="K109" s="141"/>
    </row>
    <row r="110" spans="1:12" ht="30.75" customHeight="1" thickBot="1" x14ac:dyDescent="0.25">
      <c r="A110" s="31"/>
      <c r="B110" s="45"/>
      <c r="C110" s="33"/>
      <c r="D110" s="34"/>
      <c r="E110" s="43"/>
      <c r="F110" s="43"/>
      <c r="G110" s="43"/>
      <c r="H110" s="43"/>
      <c r="I110" s="43"/>
      <c r="J110" s="43"/>
      <c r="K110" s="43"/>
      <c r="L110" s="46"/>
    </row>
    <row r="111" spans="1:12" ht="30.75" customHeight="1" thickBot="1" x14ac:dyDescent="0.25">
      <c r="A111" s="15" t="s">
        <v>88</v>
      </c>
      <c r="B111" s="16" t="s">
        <v>89</v>
      </c>
      <c r="C111" s="17" t="s">
        <v>90</v>
      </c>
      <c r="D111" s="17" t="s">
        <v>91</v>
      </c>
      <c r="E111" s="16" t="s">
        <v>92</v>
      </c>
      <c r="F111" s="17" t="s">
        <v>93</v>
      </c>
      <c r="G111" s="16" t="s">
        <v>94</v>
      </c>
      <c r="H111" s="17" t="s">
        <v>95</v>
      </c>
      <c r="I111" s="17" t="s">
        <v>96</v>
      </c>
      <c r="J111" s="17" t="s">
        <v>97</v>
      </c>
      <c r="K111" s="18" t="s">
        <v>98</v>
      </c>
    </row>
    <row r="112" spans="1:12" x14ac:dyDescent="0.2">
      <c r="A112" s="133">
        <v>18</v>
      </c>
      <c r="B112" s="149" t="s">
        <v>15</v>
      </c>
      <c r="C112" s="11">
        <f>'Nilai Uji Kompetensi 2020'!E7</f>
        <v>85</v>
      </c>
      <c r="D112" s="12">
        <f t="shared" si="0"/>
        <v>34</v>
      </c>
      <c r="E112" s="9">
        <f>'[1]6. RSUD'!$I$17</f>
        <v>24</v>
      </c>
      <c r="F112" s="9">
        <f>'[1]6. RSUD'!$I$24</f>
        <v>22.2</v>
      </c>
      <c r="G112" s="9">
        <f>'[1]6. RSUD'!$I$32</f>
        <v>19</v>
      </c>
      <c r="H112" s="9">
        <f>'[1]6. RSUD'!$I$41</f>
        <v>19</v>
      </c>
      <c r="I112" s="12">
        <f t="shared" si="1"/>
        <v>50.52</v>
      </c>
      <c r="J112" s="12">
        <f t="shared" si="2"/>
        <v>84.52000000000001</v>
      </c>
      <c r="K112" s="61" t="s">
        <v>100</v>
      </c>
    </row>
    <row r="113" spans="1:12" ht="45.75" customHeight="1" x14ac:dyDescent="0.2">
      <c r="A113" s="134"/>
      <c r="B113" s="150"/>
      <c r="C113" s="117" t="s">
        <v>133</v>
      </c>
      <c r="D113" s="119" t="s">
        <v>229</v>
      </c>
      <c r="E113" s="119"/>
      <c r="F113" s="119"/>
      <c r="G113" s="119"/>
      <c r="H113" s="119"/>
      <c r="I113" s="119"/>
      <c r="J113" s="119"/>
      <c r="K113" s="120"/>
    </row>
    <row r="114" spans="1:12" ht="41.25" customHeight="1" x14ac:dyDescent="0.2">
      <c r="A114" s="134"/>
      <c r="B114" s="150"/>
      <c r="C114" s="123"/>
      <c r="D114" s="136" t="s">
        <v>224</v>
      </c>
      <c r="E114" s="137"/>
      <c r="F114" s="137"/>
      <c r="G114" s="137"/>
      <c r="H114" s="137"/>
      <c r="I114" s="137"/>
      <c r="J114" s="137"/>
      <c r="K114" s="138"/>
    </row>
    <row r="115" spans="1:12" ht="34.5" customHeight="1" thickBot="1" x14ac:dyDescent="0.25">
      <c r="A115" s="135"/>
      <c r="B115" s="151"/>
      <c r="C115" s="118"/>
      <c r="D115" s="139" t="s">
        <v>212</v>
      </c>
      <c r="E115" s="140"/>
      <c r="F115" s="140"/>
      <c r="G115" s="140"/>
      <c r="H115" s="140"/>
      <c r="I115" s="140"/>
      <c r="J115" s="140"/>
      <c r="K115" s="141"/>
    </row>
    <row r="116" spans="1:12" ht="34.5" customHeight="1" thickBot="1" x14ac:dyDescent="0.25">
      <c r="A116" s="31"/>
      <c r="B116" s="35"/>
      <c r="C116" s="33"/>
      <c r="D116" s="34"/>
      <c r="E116" s="43"/>
      <c r="F116" s="43"/>
      <c r="G116" s="43"/>
      <c r="H116" s="43"/>
      <c r="I116" s="43"/>
      <c r="J116" s="43"/>
      <c r="K116" s="43"/>
      <c r="L116" s="46"/>
    </row>
    <row r="117" spans="1:12" ht="45.75" customHeight="1" thickBot="1" x14ac:dyDescent="0.25">
      <c r="A117" s="15" t="s">
        <v>88</v>
      </c>
      <c r="B117" s="16" t="s">
        <v>89</v>
      </c>
      <c r="C117" s="17" t="s">
        <v>90</v>
      </c>
      <c r="D117" s="17" t="s">
        <v>91</v>
      </c>
      <c r="E117" s="16" t="s">
        <v>92</v>
      </c>
      <c r="F117" s="17" t="s">
        <v>93</v>
      </c>
      <c r="G117" s="16" t="s">
        <v>94</v>
      </c>
      <c r="H117" s="17" t="s">
        <v>95</v>
      </c>
      <c r="I117" s="17" t="s">
        <v>96</v>
      </c>
      <c r="J117" s="17" t="s">
        <v>97</v>
      </c>
      <c r="K117" s="18" t="s">
        <v>98</v>
      </c>
    </row>
    <row r="118" spans="1:12" x14ac:dyDescent="0.2">
      <c r="A118" s="133">
        <v>19</v>
      </c>
      <c r="B118" s="149" t="s">
        <v>282</v>
      </c>
      <c r="C118" s="11">
        <f>'Nilai Uji Kompetensi 2020'!E43</f>
        <v>59</v>
      </c>
      <c r="D118" s="12">
        <f t="shared" si="0"/>
        <v>23.6</v>
      </c>
      <c r="E118" s="9">
        <f>'[1]4. Dinas Dukcapil'!$I$17</f>
        <v>27</v>
      </c>
      <c r="F118" s="9">
        <f>'[1]4. Dinas Dukcapil'!$I$24</f>
        <v>18.3</v>
      </c>
      <c r="G118" s="9">
        <f>'[1]4. Dinas Dukcapil'!$I$32</f>
        <v>19</v>
      </c>
      <c r="H118" s="9">
        <f>'[1]4. Dinas Dukcapil'!$I$41</f>
        <v>19</v>
      </c>
      <c r="I118" s="12">
        <f t="shared" si="1"/>
        <v>49.98</v>
      </c>
      <c r="J118" s="12">
        <f t="shared" si="2"/>
        <v>73.58</v>
      </c>
      <c r="K118" s="61" t="s">
        <v>100</v>
      </c>
    </row>
    <row r="119" spans="1:12" ht="58.5" customHeight="1" x14ac:dyDescent="0.2">
      <c r="A119" s="134"/>
      <c r="B119" s="150"/>
      <c r="C119" s="117" t="s">
        <v>133</v>
      </c>
      <c r="D119" s="119" t="s">
        <v>227</v>
      </c>
      <c r="E119" s="119"/>
      <c r="F119" s="119"/>
      <c r="G119" s="119"/>
      <c r="H119" s="119"/>
      <c r="I119" s="119"/>
      <c r="J119" s="119"/>
      <c r="K119" s="120"/>
    </row>
    <row r="120" spans="1:12" ht="42.75" customHeight="1" thickBot="1" x14ac:dyDescent="0.25">
      <c r="A120" s="135"/>
      <c r="B120" s="151"/>
      <c r="C120" s="118"/>
      <c r="D120" s="139" t="s">
        <v>226</v>
      </c>
      <c r="E120" s="140"/>
      <c r="F120" s="140"/>
      <c r="G120" s="140"/>
      <c r="H120" s="140"/>
      <c r="I120" s="140"/>
      <c r="J120" s="140"/>
      <c r="K120" s="141"/>
    </row>
    <row r="121" spans="1:12" ht="42.75" customHeight="1" thickBot="1" x14ac:dyDescent="0.25">
      <c r="A121" s="63"/>
      <c r="B121" s="35"/>
      <c r="C121" s="33"/>
      <c r="D121" s="34"/>
      <c r="E121" s="43"/>
      <c r="F121" s="43"/>
      <c r="G121" s="43"/>
      <c r="H121" s="43"/>
      <c r="I121" s="43"/>
      <c r="J121" s="43"/>
      <c r="K121" s="43"/>
      <c r="L121" s="46"/>
    </row>
    <row r="122" spans="1:12" ht="42.75" customHeight="1" thickBot="1" x14ac:dyDescent="0.25">
      <c r="A122" s="15" t="s">
        <v>88</v>
      </c>
      <c r="B122" s="16" t="s">
        <v>89</v>
      </c>
      <c r="C122" s="17" t="s">
        <v>90</v>
      </c>
      <c r="D122" s="17" t="s">
        <v>91</v>
      </c>
      <c r="E122" s="16" t="s">
        <v>92</v>
      </c>
      <c r="F122" s="17" t="s">
        <v>93</v>
      </c>
      <c r="G122" s="16" t="s">
        <v>94</v>
      </c>
      <c r="H122" s="17" t="s">
        <v>95</v>
      </c>
      <c r="I122" s="17" t="s">
        <v>96</v>
      </c>
      <c r="J122" s="17" t="s">
        <v>97</v>
      </c>
      <c r="K122" s="18" t="s">
        <v>98</v>
      </c>
    </row>
    <row r="123" spans="1:12" x14ac:dyDescent="0.2">
      <c r="A123" s="133">
        <v>20</v>
      </c>
      <c r="B123" s="130" t="s">
        <v>116</v>
      </c>
      <c r="C123" s="11">
        <v>90</v>
      </c>
      <c r="D123" s="12">
        <f t="shared" si="0"/>
        <v>36</v>
      </c>
      <c r="E123" s="9">
        <f>'[3]18. Bakesbangpol'!$I$17</f>
        <v>25.5</v>
      </c>
      <c r="F123" s="9">
        <f>'[3]18. Bakesbangpol'!$I$24</f>
        <v>20.099999999999998</v>
      </c>
      <c r="G123" s="9">
        <f>'[3]18. Bakesbangpol'!$I$32</f>
        <v>14</v>
      </c>
      <c r="H123" s="9">
        <f>'[3]18. Bakesbangpol'!$I$41</f>
        <v>15</v>
      </c>
      <c r="I123" s="12">
        <f t="shared" si="1"/>
        <v>44.76</v>
      </c>
      <c r="J123" s="12">
        <f t="shared" si="2"/>
        <v>80.759999999999991</v>
      </c>
      <c r="K123" s="61" t="s">
        <v>100</v>
      </c>
    </row>
    <row r="124" spans="1:12" ht="58.5" customHeight="1" x14ac:dyDescent="0.2">
      <c r="A124" s="134"/>
      <c r="B124" s="131"/>
      <c r="C124" s="117" t="s">
        <v>133</v>
      </c>
      <c r="D124" s="119" t="s">
        <v>225</v>
      </c>
      <c r="E124" s="119"/>
      <c r="F124" s="119"/>
      <c r="G124" s="119"/>
      <c r="H124" s="119"/>
      <c r="I124" s="119"/>
      <c r="J124" s="119"/>
      <c r="K124" s="120"/>
    </row>
    <row r="125" spans="1:12" ht="42" customHeight="1" x14ac:dyDescent="0.2">
      <c r="A125" s="134"/>
      <c r="B125" s="131"/>
      <c r="C125" s="180"/>
      <c r="D125" s="136" t="s">
        <v>224</v>
      </c>
      <c r="E125" s="137"/>
      <c r="F125" s="137"/>
      <c r="G125" s="137"/>
      <c r="H125" s="137"/>
      <c r="I125" s="137"/>
      <c r="J125" s="137"/>
      <c r="K125" s="138"/>
    </row>
    <row r="126" spans="1:12" ht="27.75" customHeight="1" x14ac:dyDescent="0.2">
      <c r="A126" s="134"/>
      <c r="B126" s="131"/>
      <c r="C126" s="180"/>
      <c r="D126" s="136" t="s">
        <v>206</v>
      </c>
      <c r="E126" s="137"/>
      <c r="F126" s="137"/>
      <c r="G126" s="137"/>
      <c r="H126" s="137"/>
      <c r="I126" s="137"/>
      <c r="J126" s="137"/>
      <c r="K126" s="138"/>
    </row>
    <row r="127" spans="1:12" ht="33.75" customHeight="1" thickBot="1" x14ac:dyDescent="0.25">
      <c r="A127" s="135"/>
      <c r="B127" s="132"/>
      <c r="C127" s="181"/>
      <c r="D127" s="139" t="s">
        <v>212</v>
      </c>
      <c r="E127" s="140"/>
      <c r="F127" s="140"/>
      <c r="G127" s="140"/>
      <c r="H127" s="140"/>
      <c r="I127" s="140"/>
      <c r="J127" s="140"/>
      <c r="K127" s="141"/>
    </row>
    <row r="128" spans="1:12" ht="33.75" customHeight="1" thickBot="1" x14ac:dyDescent="0.25">
      <c r="A128" s="31"/>
      <c r="B128" s="32"/>
      <c r="C128" s="64"/>
      <c r="D128" s="34"/>
      <c r="E128" s="43"/>
      <c r="F128" s="43"/>
      <c r="G128" s="43"/>
      <c r="H128" s="43"/>
      <c r="I128" s="43"/>
      <c r="J128" s="43"/>
      <c r="K128" s="43"/>
      <c r="L128" s="46"/>
    </row>
    <row r="129" spans="1:12" ht="48.75" customHeight="1" thickBot="1" x14ac:dyDescent="0.25">
      <c r="A129" s="15" t="s">
        <v>88</v>
      </c>
      <c r="B129" s="16" t="s">
        <v>89</v>
      </c>
      <c r="C129" s="17" t="s">
        <v>90</v>
      </c>
      <c r="D129" s="17" t="s">
        <v>91</v>
      </c>
      <c r="E129" s="16" t="s">
        <v>92</v>
      </c>
      <c r="F129" s="17" t="s">
        <v>93</v>
      </c>
      <c r="G129" s="16" t="s">
        <v>94</v>
      </c>
      <c r="H129" s="17" t="s">
        <v>95</v>
      </c>
      <c r="I129" s="17" t="s">
        <v>96</v>
      </c>
      <c r="J129" s="17" t="s">
        <v>97</v>
      </c>
      <c r="K129" s="18" t="s">
        <v>98</v>
      </c>
    </row>
    <row r="130" spans="1:12" ht="17.25" customHeight="1" x14ac:dyDescent="0.2">
      <c r="A130" s="133">
        <v>21</v>
      </c>
      <c r="B130" s="130" t="s">
        <v>292</v>
      </c>
      <c r="C130" s="10">
        <f>'Nilai Uji Kompetensi 2020'!E49</f>
        <v>51</v>
      </c>
      <c r="D130" s="12">
        <f t="shared" si="0"/>
        <v>20.400000000000002</v>
      </c>
      <c r="E130" s="9">
        <f>'[6]1. Kec. Taman'!$I$17</f>
        <v>24</v>
      </c>
      <c r="F130" s="9">
        <f>'[6]1. Kec. Taman'!$I$24</f>
        <v>21.599999999999998</v>
      </c>
      <c r="G130" s="9">
        <f>'[6]1. Kec. Taman'!$I$32</f>
        <v>12.5</v>
      </c>
      <c r="H130" s="9">
        <f>'[6]1. Kec. Taman'!$I$41</f>
        <v>15</v>
      </c>
      <c r="I130" s="12">
        <f t="shared" si="1"/>
        <v>43.859999999999992</v>
      </c>
      <c r="J130" s="12">
        <f t="shared" si="2"/>
        <v>64.259999999999991</v>
      </c>
      <c r="K130" s="61" t="s">
        <v>102</v>
      </c>
    </row>
    <row r="131" spans="1:12" ht="47.25" customHeight="1" x14ac:dyDescent="0.2">
      <c r="A131" s="134"/>
      <c r="B131" s="131"/>
      <c r="C131" s="117" t="s">
        <v>133</v>
      </c>
      <c r="D131" s="119" t="s">
        <v>293</v>
      </c>
      <c r="E131" s="119"/>
      <c r="F131" s="119"/>
      <c r="G131" s="119"/>
      <c r="H131" s="119"/>
      <c r="I131" s="119"/>
      <c r="J131" s="119"/>
      <c r="K131" s="120"/>
    </row>
    <row r="132" spans="1:12" ht="45" customHeight="1" x14ac:dyDescent="0.2">
      <c r="A132" s="134"/>
      <c r="B132" s="131"/>
      <c r="C132" s="123"/>
      <c r="D132" s="136" t="s">
        <v>221</v>
      </c>
      <c r="E132" s="137"/>
      <c r="F132" s="137"/>
      <c r="G132" s="137"/>
      <c r="H132" s="137"/>
      <c r="I132" s="137"/>
      <c r="J132" s="137"/>
      <c r="K132" s="138"/>
    </row>
    <row r="133" spans="1:12" ht="31.5" customHeight="1" x14ac:dyDescent="0.2">
      <c r="A133" s="134"/>
      <c r="B133" s="131"/>
      <c r="C133" s="123"/>
      <c r="D133" s="177" t="s">
        <v>165</v>
      </c>
      <c r="E133" s="178"/>
      <c r="F133" s="178"/>
      <c r="G133" s="178"/>
      <c r="H133" s="178"/>
      <c r="I133" s="178"/>
      <c r="J133" s="178"/>
      <c r="K133" s="179"/>
    </row>
    <row r="134" spans="1:12" ht="29.25" customHeight="1" x14ac:dyDescent="0.2">
      <c r="A134" s="134"/>
      <c r="B134" s="131"/>
      <c r="C134" s="123"/>
      <c r="D134" s="136" t="s">
        <v>294</v>
      </c>
      <c r="E134" s="137"/>
      <c r="F134" s="137"/>
      <c r="G134" s="137"/>
      <c r="H134" s="137"/>
      <c r="I134" s="137"/>
      <c r="J134" s="137"/>
      <c r="K134" s="138"/>
    </row>
    <row r="135" spans="1:12" ht="48" customHeight="1" thickBot="1" x14ac:dyDescent="0.25">
      <c r="A135" s="135"/>
      <c r="B135" s="132"/>
      <c r="C135" s="118"/>
      <c r="D135" s="139" t="s">
        <v>223</v>
      </c>
      <c r="E135" s="140"/>
      <c r="F135" s="140"/>
      <c r="G135" s="140"/>
      <c r="H135" s="140"/>
      <c r="I135" s="140"/>
      <c r="J135" s="140"/>
      <c r="K135" s="141"/>
    </row>
    <row r="136" spans="1:12" ht="48" customHeight="1" thickBot="1" x14ac:dyDescent="0.25">
      <c r="A136" s="31"/>
      <c r="B136" s="32"/>
      <c r="C136" s="33"/>
      <c r="D136" s="34"/>
      <c r="E136" s="43"/>
      <c r="F136" s="43"/>
      <c r="G136" s="43"/>
      <c r="H136" s="43"/>
      <c r="I136" s="43"/>
      <c r="J136" s="43"/>
      <c r="K136" s="43"/>
      <c r="L136" s="46"/>
    </row>
    <row r="137" spans="1:12" ht="48" customHeight="1" thickBot="1" x14ac:dyDescent="0.25">
      <c r="A137" s="15" t="s">
        <v>88</v>
      </c>
      <c r="B137" s="16" t="s">
        <v>89</v>
      </c>
      <c r="C137" s="17" t="s">
        <v>90</v>
      </c>
      <c r="D137" s="17" t="s">
        <v>91</v>
      </c>
      <c r="E137" s="16" t="s">
        <v>92</v>
      </c>
      <c r="F137" s="17" t="s">
        <v>93</v>
      </c>
      <c r="G137" s="16" t="s">
        <v>94</v>
      </c>
      <c r="H137" s="17" t="s">
        <v>95</v>
      </c>
      <c r="I137" s="17" t="s">
        <v>96</v>
      </c>
      <c r="J137" s="17" t="s">
        <v>97</v>
      </c>
      <c r="K137" s="18" t="s">
        <v>98</v>
      </c>
    </row>
    <row r="138" spans="1:12" x14ac:dyDescent="0.2">
      <c r="A138" s="133">
        <v>22</v>
      </c>
      <c r="B138" s="130" t="s">
        <v>19</v>
      </c>
      <c r="C138" s="11">
        <f>'Nilai Uji Kompetensi 2020'!E21</f>
        <v>77</v>
      </c>
      <c r="D138" s="12">
        <f t="shared" si="0"/>
        <v>30.8</v>
      </c>
      <c r="E138" s="9">
        <f>'[2]4. Kartoharjo'!$I$17</f>
        <v>27</v>
      </c>
      <c r="F138" s="9">
        <f>'[2]4. Kartoharjo'!$I$24</f>
        <v>21.599999999999998</v>
      </c>
      <c r="G138" s="9">
        <f>'[2]4. Kartoharjo'!$I$32</f>
        <v>17</v>
      </c>
      <c r="H138" s="9">
        <f>'[2]4. Kartoharjo'!$I$41</f>
        <v>18</v>
      </c>
      <c r="I138" s="12">
        <f t="shared" si="1"/>
        <v>50.16</v>
      </c>
      <c r="J138" s="12">
        <f t="shared" si="2"/>
        <v>80.959999999999994</v>
      </c>
      <c r="K138" s="61" t="s">
        <v>100</v>
      </c>
    </row>
    <row r="139" spans="1:12" ht="46.5" customHeight="1" x14ac:dyDescent="0.2">
      <c r="A139" s="134"/>
      <c r="B139" s="131"/>
      <c r="C139" s="117" t="s">
        <v>133</v>
      </c>
      <c r="D139" s="119" t="s">
        <v>222</v>
      </c>
      <c r="E139" s="119"/>
      <c r="F139" s="119"/>
      <c r="G139" s="119"/>
      <c r="H139" s="119"/>
      <c r="I139" s="119"/>
      <c r="J139" s="119"/>
      <c r="K139" s="120"/>
    </row>
    <row r="140" spans="1:12" ht="42.75" customHeight="1" x14ac:dyDescent="0.2">
      <c r="A140" s="134"/>
      <c r="B140" s="131"/>
      <c r="C140" s="123"/>
      <c r="D140" s="136" t="s">
        <v>221</v>
      </c>
      <c r="E140" s="137"/>
      <c r="F140" s="137"/>
      <c r="G140" s="137"/>
      <c r="H140" s="137"/>
      <c r="I140" s="137"/>
      <c r="J140" s="137"/>
      <c r="K140" s="138"/>
    </row>
    <row r="141" spans="1:12" ht="30" customHeight="1" x14ac:dyDescent="0.2">
      <c r="A141" s="134"/>
      <c r="B141" s="131"/>
      <c r="C141" s="123"/>
      <c r="D141" s="136" t="s">
        <v>206</v>
      </c>
      <c r="E141" s="137"/>
      <c r="F141" s="137"/>
      <c r="G141" s="137"/>
      <c r="H141" s="137"/>
      <c r="I141" s="137"/>
      <c r="J141" s="137"/>
      <c r="K141" s="138"/>
    </row>
    <row r="142" spans="1:12" ht="32.25" customHeight="1" thickBot="1" x14ac:dyDescent="0.25">
      <c r="A142" s="135"/>
      <c r="B142" s="132"/>
      <c r="C142" s="118"/>
      <c r="D142" s="139" t="s">
        <v>212</v>
      </c>
      <c r="E142" s="140"/>
      <c r="F142" s="140"/>
      <c r="G142" s="140"/>
      <c r="H142" s="140"/>
      <c r="I142" s="140"/>
      <c r="J142" s="140"/>
      <c r="K142" s="141"/>
    </row>
    <row r="143" spans="1:12" ht="32.25" customHeight="1" thickBot="1" x14ac:dyDescent="0.25">
      <c r="A143" s="31"/>
      <c r="B143" s="32"/>
      <c r="C143" s="33"/>
      <c r="D143" s="34"/>
      <c r="E143" s="43"/>
      <c r="F143" s="43"/>
      <c r="G143" s="43"/>
      <c r="H143" s="43"/>
      <c r="I143" s="43"/>
      <c r="J143" s="43"/>
      <c r="K143" s="43"/>
      <c r="L143" s="46"/>
    </row>
    <row r="144" spans="1:12" ht="32.25" customHeight="1" thickBot="1" x14ac:dyDescent="0.25">
      <c r="A144" s="15" t="s">
        <v>88</v>
      </c>
      <c r="B144" s="16" t="s">
        <v>89</v>
      </c>
      <c r="C144" s="17" t="s">
        <v>90</v>
      </c>
      <c r="D144" s="17" t="s">
        <v>91</v>
      </c>
      <c r="E144" s="16" t="s">
        <v>92</v>
      </c>
      <c r="F144" s="17" t="s">
        <v>93</v>
      </c>
      <c r="G144" s="16" t="s">
        <v>94</v>
      </c>
      <c r="H144" s="17" t="s">
        <v>95</v>
      </c>
      <c r="I144" s="17" t="s">
        <v>96</v>
      </c>
      <c r="J144" s="17" t="s">
        <v>97</v>
      </c>
      <c r="K144" s="18" t="s">
        <v>98</v>
      </c>
    </row>
    <row r="145" spans="1:12" x14ac:dyDescent="0.2">
      <c r="A145" s="133">
        <v>23</v>
      </c>
      <c r="B145" s="130" t="s">
        <v>117</v>
      </c>
      <c r="C145" s="10">
        <v>88</v>
      </c>
      <c r="D145" s="12">
        <f t="shared" si="0"/>
        <v>35.200000000000003</v>
      </c>
      <c r="E145" s="9">
        <v>25.5</v>
      </c>
      <c r="F145" s="9">
        <v>18.3</v>
      </c>
      <c r="G145" s="9">
        <v>14.5</v>
      </c>
      <c r="H145" s="9">
        <f>15</f>
        <v>15</v>
      </c>
      <c r="I145" s="12">
        <f t="shared" si="1"/>
        <v>43.98</v>
      </c>
      <c r="J145" s="12">
        <f t="shared" si="2"/>
        <v>79.180000000000007</v>
      </c>
      <c r="K145" s="61" t="s">
        <v>100</v>
      </c>
    </row>
    <row r="146" spans="1:12" ht="59.25" customHeight="1" x14ac:dyDescent="0.2">
      <c r="A146" s="134"/>
      <c r="B146" s="131"/>
      <c r="C146" s="142" t="s">
        <v>133</v>
      </c>
      <c r="D146" s="119" t="s">
        <v>220</v>
      </c>
      <c r="E146" s="119"/>
      <c r="F146" s="119"/>
      <c r="G146" s="119"/>
      <c r="H146" s="119"/>
      <c r="I146" s="119"/>
      <c r="J146" s="119"/>
      <c r="K146" s="120"/>
    </row>
    <row r="147" spans="1:12" ht="47.25" customHeight="1" x14ac:dyDescent="0.2">
      <c r="A147" s="134"/>
      <c r="B147" s="131"/>
      <c r="C147" s="145"/>
      <c r="D147" s="136" t="s">
        <v>221</v>
      </c>
      <c r="E147" s="137"/>
      <c r="F147" s="137"/>
      <c r="G147" s="137"/>
      <c r="H147" s="137"/>
      <c r="I147" s="137"/>
      <c r="J147" s="137"/>
      <c r="K147" s="138"/>
    </row>
    <row r="148" spans="1:12" ht="33" customHeight="1" x14ac:dyDescent="0.2">
      <c r="A148" s="134"/>
      <c r="B148" s="131"/>
      <c r="C148" s="145"/>
      <c r="D148" s="136" t="s">
        <v>206</v>
      </c>
      <c r="E148" s="137"/>
      <c r="F148" s="137"/>
      <c r="G148" s="137"/>
      <c r="H148" s="137"/>
      <c r="I148" s="137"/>
      <c r="J148" s="137"/>
      <c r="K148" s="138"/>
    </row>
    <row r="149" spans="1:12" ht="32.25" customHeight="1" thickBot="1" x14ac:dyDescent="0.25">
      <c r="A149" s="135"/>
      <c r="B149" s="132"/>
      <c r="C149" s="146"/>
      <c r="D149" s="139" t="s">
        <v>212</v>
      </c>
      <c r="E149" s="140"/>
      <c r="F149" s="140"/>
      <c r="G149" s="140"/>
      <c r="H149" s="140"/>
      <c r="I149" s="140"/>
      <c r="J149" s="140"/>
      <c r="K149" s="141"/>
    </row>
    <row r="150" spans="1:12" ht="32.25" customHeight="1" thickBot="1" x14ac:dyDescent="0.25">
      <c r="A150" s="31"/>
      <c r="B150" s="32"/>
      <c r="C150" s="34"/>
      <c r="D150" s="34"/>
      <c r="E150" s="43"/>
      <c r="F150" s="43"/>
      <c r="G150" s="43"/>
      <c r="H150" s="43"/>
      <c r="I150" s="43"/>
      <c r="J150" s="43"/>
      <c r="K150" s="43"/>
      <c r="L150" s="46"/>
    </row>
    <row r="151" spans="1:12" ht="32.25" customHeight="1" thickBot="1" x14ac:dyDescent="0.25">
      <c r="A151" s="15" t="s">
        <v>88</v>
      </c>
      <c r="B151" s="16" t="s">
        <v>89</v>
      </c>
      <c r="C151" s="17" t="s">
        <v>90</v>
      </c>
      <c r="D151" s="17" t="s">
        <v>91</v>
      </c>
      <c r="E151" s="16" t="s">
        <v>92</v>
      </c>
      <c r="F151" s="17" t="s">
        <v>93</v>
      </c>
      <c r="G151" s="16" t="s">
        <v>94</v>
      </c>
      <c r="H151" s="17" t="s">
        <v>95</v>
      </c>
      <c r="I151" s="17" t="s">
        <v>96</v>
      </c>
      <c r="J151" s="17" t="s">
        <v>97</v>
      </c>
      <c r="K151" s="18" t="s">
        <v>98</v>
      </c>
    </row>
    <row r="152" spans="1:12" x14ac:dyDescent="0.2">
      <c r="A152" s="133">
        <v>24</v>
      </c>
      <c r="B152" s="130" t="s">
        <v>286</v>
      </c>
      <c r="C152" s="11">
        <f>'Nilai Uji Kompetensi 2020'!E47</f>
        <v>56</v>
      </c>
      <c r="D152" s="12">
        <f t="shared" si="0"/>
        <v>22.400000000000002</v>
      </c>
      <c r="E152" s="9">
        <f>'[1]8. Dinas Sosial PPA '!$I$17</f>
        <v>27</v>
      </c>
      <c r="F152" s="9">
        <f>'[1]8. Dinas Sosial PPA '!$I$24</f>
        <v>22.8</v>
      </c>
      <c r="G152" s="9">
        <f>'[1]8. Dinas Sosial PPA '!$I$32</f>
        <v>15</v>
      </c>
      <c r="H152" s="9">
        <f>'[1]8. Dinas Sosial PPA '!$I$41</f>
        <v>17.5</v>
      </c>
      <c r="I152" s="12">
        <f t="shared" si="1"/>
        <v>49.379999999999995</v>
      </c>
      <c r="J152" s="12">
        <f t="shared" si="2"/>
        <v>71.78</v>
      </c>
      <c r="K152" s="61" t="s">
        <v>102</v>
      </c>
    </row>
    <row r="153" spans="1:12" ht="59.25" customHeight="1" x14ac:dyDescent="0.2">
      <c r="A153" s="134"/>
      <c r="B153" s="131"/>
      <c r="C153" s="142" t="s">
        <v>133</v>
      </c>
      <c r="D153" s="119" t="s">
        <v>220</v>
      </c>
      <c r="E153" s="119"/>
      <c r="F153" s="119"/>
      <c r="G153" s="119"/>
      <c r="H153" s="119"/>
      <c r="I153" s="119"/>
      <c r="J153" s="119"/>
      <c r="K153" s="120"/>
    </row>
    <row r="154" spans="1:12" ht="41.25" customHeight="1" x14ac:dyDescent="0.2">
      <c r="A154" s="134"/>
      <c r="B154" s="131"/>
      <c r="C154" s="145"/>
      <c r="D154" s="136" t="s">
        <v>221</v>
      </c>
      <c r="E154" s="137"/>
      <c r="F154" s="137"/>
      <c r="G154" s="137"/>
      <c r="H154" s="137"/>
      <c r="I154" s="137"/>
      <c r="J154" s="137"/>
      <c r="K154" s="138"/>
    </row>
    <row r="155" spans="1:12" ht="28.5" customHeight="1" x14ac:dyDescent="0.2">
      <c r="A155" s="134"/>
      <c r="B155" s="131"/>
      <c r="C155" s="145"/>
      <c r="D155" s="136" t="s">
        <v>206</v>
      </c>
      <c r="E155" s="137"/>
      <c r="F155" s="137"/>
      <c r="G155" s="137"/>
      <c r="H155" s="137"/>
      <c r="I155" s="137"/>
      <c r="J155" s="137"/>
      <c r="K155" s="138"/>
    </row>
    <row r="156" spans="1:12" ht="32.25" customHeight="1" thickBot="1" x14ac:dyDescent="0.25">
      <c r="A156" s="135"/>
      <c r="B156" s="132"/>
      <c r="C156" s="146"/>
      <c r="D156" s="139" t="s">
        <v>212</v>
      </c>
      <c r="E156" s="140"/>
      <c r="F156" s="140"/>
      <c r="G156" s="140"/>
      <c r="H156" s="140"/>
      <c r="I156" s="140"/>
      <c r="J156" s="140"/>
      <c r="K156" s="141"/>
    </row>
    <row r="157" spans="1:12" ht="32.25" customHeight="1" thickBot="1" x14ac:dyDescent="0.25">
      <c r="A157" s="31"/>
      <c r="B157" s="32"/>
      <c r="C157" s="43"/>
      <c r="D157" s="34"/>
      <c r="E157" s="43"/>
      <c r="F157" s="43"/>
      <c r="G157" s="43"/>
      <c r="H157" s="43"/>
      <c r="I157" s="43"/>
      <c r="J157" s="43"/>
      <c r="K157" s="43"/>
      <c r="L157" s="46"/>
    </row>
    <row r="158" spans="1:12" ht="32.25" customHeight="1" thickBot="1" x14ac:dyDescent="0.25">
      <c r="A158" s="15" t="s">
        <v>88</v>
      </c>
      <c r="B158" s="16" t="s">
        <v>89</v>
      </c>
      <c r="C158" s="17" t="s">
        <v>90</v>
      </c>
      <c r="D158" s="17" t="s">
        <v>91</v>
      </c>
      <c r="E158" s="16" t="s">
        <v>92</v>
      </c>
      <c r="F158" s="17" t="s">
        <v>93</v>
      </c>
      <c r="G158" s="16" t="s">
        <v>94</v>
      </c>
      <c r="H158" s="17" t="s">
        <v>95</v>
      </c>
      <c r="I158" s="17" t="s">
        <v>96</v>
      </c>
      <c r="J158" s="17" t="s">
        <v>97</v>
      </c>
      <c r="K158" s="18" t="s">
        <v>98</v>
      </c>
    </row>
    <row r="159" spans="1:12" x14ac:dyDescent="0.2">
      <c r="A159" s="133">
        <v>25</v>
      </c>
      <c r="B159" s="130" t="s">
        <v>297</v>
      </c>
      <c r="C159" s="10">
        <f>'Nilai Uji Kompetensi 2020'!E17</f>
        <v>81</v>
      </c>
      <c r="D159" s="12">
        <f t="shared" si="0"/>
        <v>32.4</v>
      </c>
      <c r="E159" s="9">
        <f>'[1]12. Dinas Perkim'!$I$17</f>
        <v>25.5</v>
      </c>
      <c r="F159" s="9">
        <f>'[1]12. Dinas Perkim'!$I$24</f>
        <v>26.7</v>
      </c>
      <c r="G159" s="9">
        <f>'[1]12. Dinas Perkim'!$I$32</f>
        <v>19</v>
      </c>
      <c r="H159" s="9">
        <f>'[1]12. Dinas Perkim'!$I$41</f>
        <v>19</v>
      </c>
      <c r="I159" s="12">
        <f t="shared" si="1"/>
        <v>54.12</v>
      </c>
      <c r="J159" s="12">
        <f t="shared" si="2"/>
        <v>86.52</v>
      </c>
      <c r="K159" s="61" t="s">
        <v>298</v>
      </c>
    </row>
    <row r="160" spans="1:12" ht="18.75" customHeight="1" x14ac:dyDescent="0.2">
      <c r="A160" s="134"/>
      <c r="B160" s="131"/>
      <c r="C160" s="167" t="s">
        <v>133</v>
      </c>
      <c r="D160" s="136" t="s">
        <v>219</v>
      </c>
      <c r="E160" s="165"/>
      <c r="F160" s="165"/>
      <c r="G160" s="165"/>
      <c r="H160" s="165"/>
      <c r="I160" s="165"/>
      <c r="J160" s="165"/>
      <c r="K160" s="166"/>
    </row>
    <row r="161" spans="1:12" ht="59.25" customHeight="1" x14ac:dyDescent="0.2">
      <c r="A161" s="134"/>
      <c r="B161" s="131"/>
      <c r="C161" s="168"/>
      <c r="D161" s="119" t="s">
        <v>220</v>
      </c>
      <c r="E161" s="119"/>
      <c r="F161" s="119"/>
      <c r="G161" s="119"/>
      <c r="H161" s="119"/>
      <c r="I161" s="119"/>
      <c r="J161" s="119"/>
      <c r="K161" s="120"/>
    </row>
    <row r="162" spans="1:12" ht="44.25" customHeight="1" x14ac:dyDescent="0.2">
      <c r="A162" s="134"/>
      <c r="B162" s="131"/>
      <c r="C162" s="168"/>
      <c r="D162" s="136" t="s">
        <v>221</v>
      </c>
      <c r="E162" s="137"/>
      <c r="F162" s="137"/>
      <c r="G162" s="137"/>
      <c r="H162" s="137"/>
      <c r="I162" s="137"/>
      <c r="J162" s="137"/>
      <c r="K162" s="138"/>
    </row>
    <row r="163" spans="1:12" ht="32.25" customHeight="1" x14ac:dyDescent="0.2">
      <c r="A163" s="134"/>
      <c r="B163" s="131"/>
      <c r="C163" s="168"/>
      <c r="D163" s="136" t="s">
        <v>206</v>
      </c>
      <c r="E163" s="137"/>
      <c r="F163" s="137"/>
      <c r="G163" s="137"/>
      <c r="H163" s="137"/>
      <c r="I163" s="137"/>
      <c r="J163" s="137"/>
      <c r="K163" s="138"/>
    </row>
    <row r="164" spans="1:12" ht="36.75" customHeight="1" thickBot="1" x14ac:dyDescent="0.25">
      <c r="A164" s="135"/>
      <c r="B164" s="132"/>
      <c r="C164" s="169"/>
      <c r="D164" s="139" t="s">
        <v>212</v>
      </c>
      <c r="E164" s="140"/>
      <c r="F164" s="140"/>
      <c r="G164" s="140"/>
      <c r="H164" s="140"/>
      <c r="I164" s="140"/>
      <c r="J164" s="140"/>
      <c r="K164" s="141"/>
    </row>
    <row r="165" spans="1:12" ht="36.75" customHeight="1" thickBot="1" x14ac:dyDescent="0.25">
      <c r="A165" s="31"/>
      <c r="B165" s="32"/>
      <c r="C165" s="36"/>
      <c r="D165" s="34"/>
      <c r="E165" s="43"/>
      <c r="F165" s="43"/>
      <c r="G165" s="43"/>
      <c r="H165" s="43"/>
      <c r="I165" s="43"/>
      <c r="J165" s="43"/>
      <c r="K165" s="43"/>
      <c r="L165" s="46"/>
    </row>
    <row r="166" spans="1:12" ht="46.5" customHeight="1" thickBot="1" x14ac:dyDescent="0.25">
      <c r="A166" s="15" t="s">
        <v>88</v>
      </c>
      <c r="B166" s="16" t="s">
        <v>89</v>
      </c>
      <c r="C166" s="17" t="s">
        <v>90</v>
      </c>
      <c r="D166" s="17" t="s">
        <v>91</v>
      </c>
      <c r="E166" s="16" t="s">
        <v>92</v>
      </c>
      <c r="F166" s="17" t="s">
        <v>93</v>
      </c>
      <c r="G166" s="16" t="s">
        <v>94</v>
      </c>
      <c r="H166" s="17" t="s">
        <v>95</v>
      </c>
      <c r="I166" s="17" t="s">
        <v>96</v>
      </c>
      <c r="J166" s="17" t="s">
        <v>97</v>
      </c>
      <c r="K166" s="18" t="s">
        <v>98</v>
      </c>
    </row>
    <row r="167" spans="1:12" x14ac:dyDescent="0.2">
      <c r="A167" s="133">
        <v>26</v>
      </c>
      <c r="B167" s="130" t="s">
        <v>69</v>
      </c>
      <c r="C167" s="11">
        <f>'Nilai Uji Kompetensi 2020'!E42</f>
        <v>59</v>
      </c>
      <c r="D167" s="12">
        <f t="shared" si="0"/>
        <v>23.6</v>
      </c>
      <c r="E167" s="9">
        <f>'[5]7. Nambangan Lor'!$I$17</f>
        <v>27</v>
      </c>
      <c r="F167" s="9">
        <f>'[5]7. Nambangan Lor'!$I$24</f>
        <v>18.3</v>
      </c>
      <c r="G167" s="9">
        <f>'[5]7. Nambangan Lor'!$I$32</f>
        <v>14</v>
      </c>
      <c r="H167" s="9">
        <f>'[5]7. Nambangan Lor'!$I$41</f>
        <v>15</v>
      </c>
      <c r="I167" s="12">
        <f t="shared" si="1"/>
        <v>44.58</v>
      </c>
      <c r="J167" s="12">
        <f t="shared" si="2"/>
        <v>68.180000000000007</v>
      </c>
      <c r="K167" s="61" t="s">
        <v>300</v>
      </c>
    </row>
    <row r="168" spans="1:12" ht="60.75" customHeight="1" x14ac:dyDescent="0.2">
      <c r="A168" s="134"/>
      <c r="B168" s="131"/>
      <c r="C168" s="142" t="s">
        <v>133</v>
      </c>
      <c r="D168" s="136" t="s">
        <v>301</v>
      </c>
      <c r="E168" s="165"/>
      <c r="F168" s="165"/>
      <c r="G168" s="165"/>
      <c r="H168" s="165"/>
      <c r="I168" s="165"/>
      <c r="J168" s="165"/>
      <c r="K168" s="166"/>
    </row>
    <row r="169" spans="1:12" ht="48" customHeight="1" x14ac:dyDescent="0.2">
      <c r="A169" s="134"/>
      <c r="B169" s="131"/>
      <c r="C169" s="145"/>
      <c r="D169" s="119" t="s">
        <v>135</v>
      </c>
      <c r="E169" s="119"/>
      <c r="F169" s="119"/>
      <c r="G169" s="119"/>
      <c r="H169" s="119"/>
      <c r="I169" s="119"/>
      <c r="J169" s="119"/>
      <c r="K169" s="120"/>
    </row>
    <row r="170" spans="1:12" ht="33" customHeight="1" x14ac:dyDescent="0.2">
      <c r="A170" s="134"/>
      <c r="B170" s="131"/>
      <c r="C170" s="145"/>
      <c r="D170" s="136" t="s">
        <v>169</v>
      </c>
      <c r="E170" s="137"/>
      <c r="F170" s="137"/>
      <c r="G170" s="137"/>
      <c r="H170" s="137"/>
      <c r="I170" s="137"/>
      <c r="J170" s="137"/>
      <c r="K170" s="138"/>
    </row>
    <row r="171" spans="1:12" ht="31.5" customHeight="1" thickBot="1" x14ac:dyDescent="0.25">
      <c r="A171" s="135"/>
      <c r="B171" s="132"/>
      <c r="C171" s="146"/>
      <c r="D171" s="139" t="s">
        <v>218</v>
      </c>
      <c r="E171" s="140"/>
      <c r="F171" s="140"/>
      <c r="G171" s="140"/>
      <c r="H171" s="140"/>
      <c r="I171" s="140"/>
      <c r="J171" s="140"/>
      <c r="K171" s="141"/>
    </row>
    <row r="172" spans="1:12" ht="31.5" customHeight="1" thickBot="1" x14ac:dyDescent="0.25">
      <c r="A172" s="31"/>
      <c r="B172" s="32"/>
      <c r="C172" s="34"/>
      <c r="D172" s="34"/>
      <c r="E172" s="43"/>
      <c r="F172" s="43"/>
      <c r="G172" s="43"/>
      <c r="H172" s="43"/>
      <c r="I172" s="43"/>
      <c r="J172" s="43"/>
      <c r="K172" s="43"/>
      <c r="L172" s="46"/>
    </row>
    <row r="173" spans="1:12" ht="31.5" customHeight="1" thickBot="1" x14ac:dyDescent="0.25">
      <c r="A173" s="15" t="s">
        <v>88</v>
      </c>
      <c r="B173" s="16" t="s">
        <v>89</v>
      </c>
      <c r="C173" s="17" t="s">
        <v>90</v>
      </c>
      <c r="D173" s="17" t="s">
        <v>91</v>
      </c>
      <c r="E173" s="16" t="s">
        <v>92</v>
      </c>
      <c r="F173" s="17" t="s">
        <v>93</v>
      </c>
      <c r="G173" s="16" t="s">
        <v>94</v>
      </c>
      <c r="H173" s="17" t="s">
        <v>95</v>
      </c>
      <c r="I173" s="17" t="s">
        <v>96</v>
      </c>
      <c r="J173" s="17" t="s">
        <v>97</v>
      </c>
      <c r="K173" s="18" t="s">
        <v>98</v>
      </c>
    </row>
    <row r="174" spans="1:12" x14ac:dyDescent="0.2">
      <c r="A174" s="133">
        <v>27</v>
      </c>
      <c r="B174" s="130" t="s">
        <v>120</v>
      </c>
      <c r="C174" s="11">
        <v>82</v>
      </c>
      <c r="D174" s="12">
        <f t="shared" si="0"/>
        <v>32.800000000000004</v>
      </c>
      <c r="E174" s="9">
        <v>27</v>
      </c>
      <c r="F174" s="9">
        <v>18.600000000000001</v>
      </c>
      <c r="G174" s="9">
        <v>13</v>
      </c>
      <c r="H174" s="9">
        <v>15</v>
      </c>
      <c r="I174" s="12">
        <f t="shared" si="1"/>
        <v>44.16</v>
      </c>
      <c r="J174" s="12">
        <f t="shared" si="2"/>
        <v>76.960000000000008</v>
      </c>
      <c r="K174" s="61" t="s">
        <v>100</v>
      </c>
    </row>
    <row r="175" spans="1:12" ht="45.75" customHeight="1" x14ac:dyDescent="0.2">
      <c r="A175" s="134"/>
      <c r="B175" s="131"/>
      <c r="C175" s="142" t="s">
        <v>133</v>
      </c>
      <c r="D175" s="136" t="s">
        <v>217</v>
      </c>
      <c r="E175" s="165"/>
      <c r="F175" s="165"/>
      <c r="G175" s="165"/>
      <c r="H175" s="165"/>
      <c r="I175" s="165"/>
      <c r="J175" s="165"/>
      <c r="K175" s="166"/>
    </row>
    <row r="176" spans="1:12" ht="43.5" customHeight="1" x14ac:dyDescent="0.2">
      <c r="A176" s="134"/>
      <c r="B176" s="131"/>
      <c r="C176" s="145"/>
      <c r="D176" s="119" t="s">
        <v>135</v>
      </c>
      <c r="E176" s="119"/>
      <c r="F176" s="119"/>
      <c r="G176" s="119"/>
      <c r="H176" s="119"/>
      <c r="I176" s="119"/>
      <c r="J176" s="119"/>
      <c r="K176" s="120"/>
    </row>
    <row r="177" spans="1:12" ht="30" customHeight="1" x14ac:dyDescent="0.2">
      <c r="A177" s="134"/>
      <c r="B177" s="131"/>
      <c r="C177" s="145"/>
      <c r="D177" s="136" t="s">
        <v>169</v>
      </c>
      <c r="E177" s="137"/>
      <c r="F177" s="137"/>
      <c r="G177" s="137"/>
      <c r="H177" s="137"/>
      <c r="I177" s="137"/>
      <c r="J177" s="137"/>
      <c r="K177" s="138"/>
    </row>
    <row r="178" spans="1:12" ht="33" customHeight="1" thickBot="1" x14ac:dyDescent="0.25">
      <c r="A178" s="135"/>
      <c r="B178" s="132"/>
      <c r="C178" s="146"/>
      <c r="D178" s="139" t="s">
        <v>216</v>
      </c>
      <c r="E178" s="140"/>
      <c r="F178" s="140"/>
      <c r="G178" s="140"/>
      <c r="H178" s="140"/>
      <c r="I178" s="140"/>
      <c r="J178" s="140"/>
      <c r="K178" s="141"/>
    </row>
    <row r="179" spans="1:12" ht="33" customHeight="1" thickBot="1" x14ac:dyDescent="0.25">
      <c r="A179" s="31"/>
      <c r="B179" s="32"/>
      <c r="C179" s="34"/>
      <c r="D179" s="34"/>
      <c r="E179" s="43"/>
      <c r="F179" s="43"/>
      <c r="G179" s="43"/>
      <c r="H179" s="43"/>
      <c r="I179" s="43"/>
      <c r="J179" s="43"/>
      <c r="K179" s="43"/>
      <c r="L179" s="46"/>
    </row>
    <row r="180" spans="1:12" ht="33" customHeight="1" thickBot="1" x14ac:dyDescent="0.25">
      <c r="A180" s="15" t="s">
        <v>88</v>
      </c>
      <c r="B180" s="16" t="s">
        <v>89</v>
      </c>
      <c r="C180" s="17" t="s">
        <v>90</v>
      </c>
      <c r="D180" s="17" t="s">
        <v>91</v>
      </c>
      <c r="E180" s="16" t="s">
        <v>92</v>
      </c>
      <c r="F180" s="17" t="s">
        <v>93</v>
      </c>
      <c r="G180" s="16" t="s">
        <v>94</v>
      </c>
      <c r="H180" s="17" t="s">
        <v>95</v>
      </c>
      <c r="I180" s="17" t="s">
        <v>96</v>
      </c>
      <c r="J180" s="17" t="s">
        <v>97</v>
      </c>
      <c r="K180" s="18" t="s">
        <v>98</v>
      </c>
    </row>
    <row r="181" spans="1:12" ht="28.5" customHeight="1" x14ac:dyDescent="0.2">
      <c r="A181" s="133">
        <v>28</v>
      </c>
      <c r="B181" s="130" t="s">
        <v>78</v>
      </c>
      <c r="C181" s="10">
        <f>'Nilai Uji Kompetensi 2020'!E60</f>
        <v>27</v>
      </c>
      <c r="D181" s="12">
        <f t="shared" si="0"/>
        <v>10.8</v>
      </c>
      <c r="E181" s="9">
        <f>'[5]9. Manguharjo'!$I$17</f>
        <v>27</v>
      </c>
      <c r="F181" s="9">
        <f>'[5]9. Manguharjo'!$I$24</f>
        <v>20.399999999999999</v>
      </c>
      <c r="G181" s="9">
        <f>'[5]9. Manguharjo'!$I$32</f>
        <v>14</v>
      </c>
      <c r="H181" s="9">
        <f>'[5]9. Manguharjo'!$I$41</f>
        <v>15</v>
      </c>
      <c r="I181" s="12">
        <f t="shared" si="1"/>
        <v>45.84</v>
      </c>
      <c r="J181" s="12">
        <f t="shared" si="2"/>
        <v>56.64</v>
      </c>
      <c r="K181" s="61" t="s">
        <v>300</v>
      </c>
    </row>
    <row r="182" spans="1:12" ht="58.5" customHeight="1" x14ac:dyDescent="0.2">
      <c r="A182" s="134"/>
      <c r="B182" s="131"/>
      <c r="C182" s="142" t="s">
        <v>133</v>
      </c>
      <c r="D182" s="136" t="s">
        <v>215</v>
      </c>
      <c r="E182" s="165"/>
      <c r="F182" s="165"/>
      <c r="G182" s="165"/>
      <c r="H182" s="165"/>
      <c r="I182" s="165"/>
      <c r="J182" s="165"/>
      <c r="K182" s="166"/>
    </row>
    <row r="183" spans="1:12" ht="46.5" customHeight="1" x14ac:dyDescent="0.2">
      <c r="A183" s="134"/>
      <c r="B183" s="131"/>
      <c r="C183" s="145"/>
      <c r="D183" s="119" t="s">
        <v>135</v>
      </c>
      <c r="E183" s="119"/>
      <c r="F183" s="119"/>
      <c r="G183" s="119"/>
      <c r="H183" s="119"/>
      <c r="I183" s="119"/>
      <c r="J183" s="119"/>
      <c r="K183" s="120"/>
    </row>
    <row r="184" spans="1:12" ht="29.25" customHeight="1" x14ac:dyDescent="0.2">
      <c r="A184" s="134"/>
      <c r="B184" s="131"/>
      <c r="C184" s="145"/>
      <c r="D184" s="136" t="s">
        <v>169</v>
      </c>
      <c r="E184" s="137"/>
      <c r="F184" s="137"/>
      <c r="G184" s="137"/>
      <c r="H184" s="137"/>
      <c r="I184" s="137"/>
      <c r="J184" s="137"/>
      <c r="K184" s="138"/>
    </row>
    <row r="185" spans="1:12" ht="32.25" customHeight="1" thickBot="1" x14ac:dyDescent="0.25">
      <c r="A185" s="135"/>
      <c r="B185" s="132"/>
      <c r="C185" s="146"/>
      <c r="D185" s="139" t="s">
        <v>212</v>
      </c>
      <c r="E185" s="140"/>
      <c r="F185" s="140"/>
      <c r="G185" s="140"/>
      <c r="H185" s="140"/>
      <c r="I185" s="140"/>
      <c r="J185" s="140"/>
      <c r="K185" s="141"/>
    </row>
    <row r="186" spans="1:12" ht="32.25" customHeight="1" thickBot="1" x14ac:dyDescent="0.25">
      <c r="A186" s="31"/>
      <c r="B186" s="45"/>
      <c r="C186" s="34"/>
      <c r="D186" s="34"/>
      <c r="E186" s="43"/>
      <c r="F186" s="43"/>
      <c r="G186" s="43"/>
      <c r="H186" s="43"/>
      <c r="I186" s="43"/>
      <c r="J186" s="43"/>
      <c r="K186" s="43"/>
      <c r="L186" s="46"/>
    </row>
    <row r="187" spans="1:12" ht="32.25" customHeight="1" thickBot="1" x14ac:dyDescent="0.25">
      <c r="A187" s="15" t="s">
        <v>88</v>
      </c>
      <c r="B187" s="16" t="s">
        <v>89</v>
      </c>
      <c r="C187" s="17" t="s">
        <v>90</v>
      </c>
      <c r="D187" s="17" t="s">
        <v>91</v>
      </c>
      <c r="E187" s="16" t="s">
        <v>92</v>
      </c>
      <c r="F187" s="17" t="s">
        <v>93</v>
      </c>
      <c r="G187" s="16" t="s">
        <v>94</v>
      </c>
      <c r="H187" s="17" t="s">
        <v>95</v>
      </c>
      <c r="I187" s="17" t="s">
        <v>96</v>
      </c>
      <c r="J187" s="17" t="s">
        <v>97</v>
      </c>
      <c r="K187" s="18" t="s">
        <v>98</v>
      </c>
    </row>
    <row r="188" spans="1:12" x14ac:dyDescent="0.2">
      <c r="A188" s="133">
        <v>29</v>
      </c>
      <c r="B188" s="130" t="s">
        <v>103</v>
      </c>
      <c r="C188" s="10">
        <v>91</v>
      </c>
      <c r="D188" s="12">
        <f t="shared" si="0"/>
        <v>36.4</v>
      </c>
      <c r="E188" s="9">
        <v>12</v>
      </c>
      <c r="F188" s="9">
        <v>20.7</v>
      </c>
      <c r="G188" s="9">
        <v>18</v>
      </c>
      <c r="H188" s="9">
        <v>15</v>
      </c>
      <c r="I188" s="12">
        <f t="shared" si="1"/>
        <v>39.42</v>
      </c>
      <c r="J188" s="12">
        <f t="shared" si="2"/>
        <v>75.819999999999993</v>
      </c>
      <c r="K188" s="61" t="s">
        <v>102</v>
      </c>
    </row>
    <row r="189" spans="1:12" ht="30.75" customHeight="1" x14ac:dyDescent="0.2">
      <c r="A189" s="134"/>
      <c r="B189" s="143"/>
      <c r="C189" s="142" t="s">
        <v>133</v>
      </c>
      <c r="D189" s="136" t="s">
        <v>213</v>
      </c>
      <c r="E189" s="165"/>
      <c r="F189" s="165"/>
      <c r="G189" s="165"/>
      <c r="H189" s="165"/>
      <c r="I189" s="165"/>
      <c r="J189" s="165"/>
      <c r="K189" s="166"/>
    </row>
    <row r="190" spans="1:12" ht="58.5" customHeight="1" x14ac:dyDescent="0.2">
      <c r="A190" s="134"/>
      <c r="B190" s="143"/>
      <c r="C190" s="145"/>
      <c r="D190" s="119" t="s">
        <v>214</v>
      </c>
      <c r="E190" s="119"/>
      <c r="F190" s="119"/>
      <c r="G190" s="119"/>
      <c r="H190" s="119"/>
      <c r="I190" s="119"/>
      <c r="J190" s="119"/>
      <c r="K190" s="120"/>
    </row>
    <row r="191" spans="1:12" ht="28.5" customHeight="1" x14ac:dyDescent="0.2">
      <c r="A191" s="134"/>
      <c r="B191" s="143"/>
      <c r="C191" s="145"/>
      <c r="D191" s="136" t="s">
        <v>206</v>
      </c>
      <c r="E191" s="137"/>
      <c r="F191" s="137"/>
      <c r="G191" s="137"/>
      <c r="H191" s="137"/>
      <c r="I191" s="137"/>
      <c r="J191" s="137"/>
      <c r="K191" s="138"/>
    </row>
    <row r="192" spans="1:12" ht="33.75" customHeight="1" thickBot="1" x14ac:dyDescent="0.25">
      <c r="A192" s="135"/>
      <c r="B192" s="144"/>
      <c r="C192" s="146"/>
      <c r="D192" s="139" t="s">
        <v>212</v>
      </c>
      <c r="E192" s="140"/>
      <c r="F192" s="140"/>
      <c r="G192" s="140"/>
      <c r="H192" s="140"/>
      <c r="I192" s="140"/>
      <c r="J192" s="140"/>
      <c r="K192" s="141"/>
    </row>
    <row r="193" spans="1:12" ht="33.75" customHeight="1" thickBot="1" x14ac:dyDescent="0.25">
      <c r="A193" s="31"/>
      <c r="B193" s="47"/>
      <c r="C193" s="34"/>
      <c r="D193" s="34"/>
      <c r="E193" s="43"/>
      <c r="F193" s="43"/>
      <c r="G193" s="43"/>
      <c r="H193" s="43"/>
      <c r="I193" s="43"/>
      <c r="J193" s="43"/>
      <c r="K193" s="43"/>
      <c r="L193" s="46"/>
    </row>
    <row r="194" spans="1:12" ht="33.75" customHeight="1" thickBot="1" x14ac:dyDescent="0.25">
      <c r="A194" s="15" t="s">
        <v>88</v>
      </c>
      <c r="B194" s="16" t="s">
        <v>89</v>
      </c>
      <c r="C194" s="17" t="s">
        <v>90</v>
      </c>
      <c r="D194" s="17" t="s">
        <v>91</v>
      </c>
      <c r="E194" s="16" t="s">
        <v>92</v>
      </c>
      <c r="F194" s="17" t="s">
        <v>93</v>
      </c>
      <c r="G194" s="16" t="s">
        <v>94</v>
      </c>
      <c r="H194" s="17" t="s">
        <v>95</v>
      </c>
      <c r="I194" s="17" t="s">
        <v>96</v>
      </c>
      <c r="J194" s="17" t="s">
        <v>97</v>
      </c>
      <c r="K194" s="18" t="s">
        <v>98</v>
      </c>
    </row>
    <row r="195" spans="1:12" x14ac:dyDescent="0.2">
      <c r="A195" s="133">
        <v>30</v>
      </c>
      <c r="B195" s="130" t="s">
        <v>112</v>
      </c>
      <c r="C195" s="10">
        <v>100</v>
      </c>
      <c r="D195" s="12">
        <f t="shared" si="0"/>
        <v>40</v>
      </c>
      <c r="E195" s="9">
        <v>9</v>
      </c>
      <c r="F195" s="9">
        <v>17.7</v>
      </c>
      <c r="G195" s="9">
        <v>13</v>
      </c>
      <c r="H195" s="9">
        <v>20</v>
      </c>
      <c r="I195" s="12">
        <f t="shared" si="1"/>
        <v>35.82</v>
      </c>
      <c r="J195" s="12">
        <f t="shared" si="2"/>
        <v>75.819999999999993</v>
      </c>
      <c r="K195" s="48" t="s">
        <v>100</v>
      </c>
    </row>
    <row r="196" spans="1:12" ht="32.25" customHeight="1" x14ac:dyDescent="0.2">
      <c r="A196" s="134"/>
      <c r="B196" s="143"/>
      <c r="C196" s="142" t="s">
        <v>133</v>
      </c>
      <c r="D196" s="136" t="s">
        <v>211</v>
      </c>
      <c r="E196" s="165"/>
      <c r="F196" s="165"/>
      <c r="G196" s="165"/>
      <c r="H196" s="165"/>
      <c r="I196" s="165"/>
      <c r="J196" s="165"/>
      <c r="K196" s="166"/>
    </row>
    <row r="197" spans="1:12" ht="57.75" customHeight="1" x14ac:dyDescent="0.2">
      <c r="A197" s="134"/>
      <c r="B197" s="143"/>
      <c r="C197" s="145"/>
      <c r="D197" s="119" t="s">
        <v>210</v>
      </c>
      <c r="E197" s="119"/>
      <c r="F197" s="119"/>
      <c r="G197" s="119"/>
      <c r="H197" s="119"/>
      <c r="I197" s="119"/>
      <c r="J197" s="119"/>
      <c r="K197" s="120"/>
    </row>
    <row r="198" spans="1:12" ht="30" customHeight="1" x14ac:dyDescent="0.2">
      <c r="A198" s="134"/>
      <c r="B198" s="143"/>
      <c r="C198" s="145"/>
      <c r="D198" s="136" t="s">
        <v>206</v>
      </c>
      <c r="E198" s="137"/>
      <c r="F198" s="137"/>
      <c r="G198" s="137"/>
      <c r="H198" s="137"/>
      <c r="I198" s="137"/>
      <c r="J198" s="137"/>
      <c r="K198" s="138"/>
    </row>
    <row r="199" spans="1:12" ht="31.5" customHeight="1" thickBot="1" x14ac:dyDescent="0.25">
      <c r="A199" s="135"/>
      <c r="B199" s="144"/>
      <c r="C199" s="146"/>
      <c r="D199" s="139" t="s">
        <v>212</v>
      </c>
      <c r="E199" s="140"/>
      <c r="F199" s="140"/>
      <c r="G199" s="140"/>
      <c r="H199" s="140"/>
      <c r="I199" s="140"/>
      <c r="J199" s="140"/>
      <c r="K199" s="141"/>
    </row>
    <row r="200" spans="1:12" ht="31.5" customHeight="1" thickBot="1" x14ac:dyDescent="0.25">
      <c r="A200" s="31"/>
      <c r="B200" s="47"/>
      <c r="C200" s="34"/>
      <c r="D200" s="34"/>
      <c r="E200" s="43"/>
      <c r="F200" s="43"/>
      <c r="G200" s="43"/>
      <c r="H200" s="43"/>
      <c r="I200" s="43"/>
      <c r="J200" s="43"/>
      <c r="K200" s="43"/>
      <c r="L200" s="46"/>
    </row>
    <row r="201" spans="1:12" ht="31.5" customHeight="1" thickBot="1" x14ac:dyDescent="0.25">
      <c r="A201" s="15" t="s">
        <v>88</v>
      </c>
      <c r="B201" s="16" t="s">
        <v>89</v>
      </c>
      <c r="C201" s="17" t="s">
        <v>90</v>
      </c>
      <c r="D201" s="17" t="s">
        <v>91</v>
      </c>
      <c r="E201" s="16" t="s">
        <v>92</v>
      </c>
      <c r="F201" s="17" t="s">
        <v>93</v>
      </c>
      <c r="G201" s="16" t="s">
        <v>94</v>
      </c>
      <c r="H201" s="17" t="s">
        <v>95</v>
      </c>
      <c r="I201" s="17" t="s">
        <v>96</v>
      </c>
      <c r="J201" s="17" t="s">
        <v>97</v>
      </c>
      <c r="K201" s="18" t="s">
        <v>98</v>
      </c>
    </row>
    <row r="202" spans="1:12" ht="18" customHeight="1" x14ac:dyDescent="0.2">
      <c r="A202" s="133">
        <v>31</v>
      </c>
      <c r="B202" s="130" t="s">
        <v>119</v>
      </c>
      <c r="C202" s="11">
        <v>83</v>
      </c>
      <c r="D202" s="12">
        <f t="shared" si="0"/>
        <v>33.200000000000003</v>
      </c>
      <c r="E202" s="9">
        <v>24</v>
      </c>
      <c r="F202" s="9">
        <v>20.399999999999999</v>
      </c>
      <c r="G202" s="9">
        <v>11</v>
      </c>
      <c r="H202" s="9">
        <v>15</v>
      </c>
      <c r="I202" s="12">
        <f t="shared" si="1"/>
        <v>42.24</v>
      </c>
      <c r="J202" s="12">
        <f t="shared" si="2"/>
        <v>75.44</v>
      </c>
      <c r="K202" s="65" t="s">
        <v>102</v>
      </c>
    </row>
    <row r="203" spans="1:12" ht="31.5" customHeight="1" x14ac:dyDescent="0.2">
      <c r="A203" s="134"/>
      <c r="B203" s="143"/>
      <c r="C203" s="142" t="s">
        <v>133</v>
      </c>
      <c r="D203" s="119" t="s">
        <v>145</v>
      </c>
      <c r="E203" s="119"/>
      <c r="F203" s="119"/>
      <c r="G203" s="119"/>
      <c r="H203" s="119"/>
      <c r="I203" s="119"/>
      <c r="J203" s="119"/>
      <c r="K203" s="120"/>
    </row>
    <row r="204" spans="1:12" ht="60" customHeight="1" x14ac:dyDescent="0.2">
      <c r="A204" s="134"/>
      <c r="B204" s="143"/>
      <c r="C204" s="145"/>
      <c r="D204" s="119" t="s">
        <v>210</v>
      </c>
      <c r="E204" s="119"/>
      <c r="F204" s="119"/>
      <c r="G204" s="119"/>
      <c r="H204" s="119"/>
      <c r="I204" s="119"/>
      <c r="J204" s="119"/>
      <c r="K204" s="120"/>
    </row>
    <row r="205" spans="1:12" ht="29.25" customHeight="1" thickBot="1" x14ac:dyDescent="0.25">
      <c r="A205" s="135"/>
      <c r="B205" s="144"/>
      <c r="C205" s="146"/>
      <c r="D205" s="124" t="s">
        <v>165</v>
      </c>
      <c r="E205" s="124"/>
      <c r="F205" s="124"/>
      <c r="G205" s="124"/>
      <c r="H205" s="124"/>
      <c r="I205" s="124"/>
      <c r="J205" s="124"/>
      <c r="K205" s="125"/>
    </row>
    <row r="206" spans="1:12" ht="29.25" customHeight="1" thickBot="1" x14ac:dyDescent="0.25">
      <c r="A206" s="31"/>
      <c r="B206" s="47"/>
      <c r="C206" s="34"/>
      <c r="D206" s="33"/>
      <c r="E206" s="42"/>
      <c r="F206" s="33"/>
      <c r="G206" s="33"/>
      <c r="H206" s="33"/>
      <c r="I206" s="33"/>
      <c r="J206" s="33"/>
      <c r="K206" s="33"/>
      <c r="L206" s="46"/>
    </row>
    <row r="207" spans="1:12" ht="29.25" customHeight="1" thickBot="1" x14ac:dyDescent="0.25">
      <c r="A207" s="15" t="s">
        <v>88</v>
      </c>
      <c r="B207" s="16" t="s">
        <v>89</v>
      </c>
      <c r="C207" s="17" t="s">
        <v>90</v>
      </c>
      <c r="D207" s="17" t="s">
        <v>91</v>
      </c>
      <c r="E207" s="16" t="s">
        <v>92</v>
      </c>
      <c r="F207" s="17" t="s">
        <v>93</v>
      </c>
      <c r="G207" s="16" t="s">
        <v>94</v>
      </c>
      <c r="H207" s="17" t="s">
        <v>95</v>
      </c>
      <c r="I207" s="17" t="s">
        <v>96</v>
      </c>
      <c r="J207" s="17" t="s">
        <v>97</v>
      </c>
      <c r="K207" s="18" t="s">
        <v>98</v>
      </c>
    </row>
    <row r="208" spans="1:12" x14ac:dyDescent="0.2">
      <c r="A208" s="133">
        <v>32</v>
      </c>
      <c r="B208" s="130" t="s">
        <v>283</v>
      </c>
      <c r="C208" s="11">
        <f>'Nilai Uji Kompetensi 2020'!E11</f>
        <v>83</v>
      </c>
      <c r="D208" s="12">
        <f t="shared" si="0"/>
        <v>33.200000000000003</v>
      </c>
      <c r="E208" s="9">
        <f>'[1]5. Dinas Tenaga Kerja'!$I$17</f>
        <v>15</v>
      </c>
      <c r="F208" s="9">
        <f>'[1]5. Dinas Tenaga Kerja'!$I$24</f>
        <v>25.8</v>
      </c>
      <c r="G208" s="9">
        <f>'[1]5. Dinas Tenaga Kerja'!$I$32</f>
        <v>19</v>
      </c>
      <c r="H208" s="9">
        <f>'[1]5. Dinas Tenaga Kerja'!$I$41</f>
        <v>19</v>
      </c>
      <c r="I208" s="12">
        <f t="shared" si="1"/>
        <v>47.279999999999994</v>
      </c>
      <c r="J208" s="12">
        <f t="shared" si="2"/>
        <v>80.47999999999999</v>
      </c>
      <c r="K208" s="61" t="s">
        <v>100</v>
      </c>
    </row>
    <row r="209" spans="1:12" ht="29.25" customHeight="1" x14ac:dyDescent="0.2">
      <c r="A209" s="134"/>
      <c r="B209" s="143"/>
      <c r="C209" s="142" t="s">
        <v>133</v>
      </c>
      <c r="D209" s="136" t="s">
        <v>209</v>
      </c>
      <c r="E209" s="137"/>
      <c r="F209" s="137"/>
      <c r="G209" s="137"/>
      <c r="H209" s="137"/>
      <c r="I209" s="137"/>
      <c r="J209" s="137"/>
      <c r="K209" s="138"/>
    </row>
    <row r="210" spans="1:12" ht="28.5" customHeight="1" x14ac:dyDescent="0.2">
      <c r="A210" s="134"/>
      <c r="B210" s="143"/>
      <c r="C210" s="145"/>
      <c r="D210" s="119" t="s">
        <v>284</v>
      </c>
      <c r="E210" s="119"/>
      <c r="F210" s="119"/>
      <c r="G210" s="119"/>
      <c r="H210" s="119"/>
      <c r="I210" s="119"/>
      <c r="J210" s="119"/>
      <c r="K210" s="120"/>
    </row>
    <row r="211" spans="1:12" ht="48.75" customHeight="1" thickBot="1" x14ac:dyDescent="0.25">
      <c r="A211" s="135"/>
      <c r="B211" s="144"/>
      <c r="C211" s="146"/>
      <c r="D211" s="121" t="s">
        <v>280</v>
      </c>
      <c r="E211" s="121"/>
      <c r="F211" s="121"/>
      <c r="G211" s="121"/>
      <c r="H211" s="121"/>
      <c r="I211" s="121"/>
      <c r="J211" s="121"/>
      <c r="K211" s="122"/>
    </row>
    <row r="212" spans="1:12" ht="48.75" customHeight="1" thickBot="1" x14ac:dyDescent="0.25">
      <c r="A212" s="31"/>
      <c r="B212" s="47"/>
      <c r="C212" s="34"/>
      <c r="D212" s="34"/>
      <c r="E212" s="43"/>
      <c r="F212" s="43"/>
      <c r="G212" s="43"/>
      <c r="H212" s="43"/>
      <c r="I212" s="43"/>
      <c r="J212" s="43"/>
      <c r="K212" s="43"/>
      <c r="L212" s="46"/>
    </row>
    <row r="213" spans="1:12" ht="48.75" customHeight="1" thickBot="1" x14ac:dyDescent="0.25">
      <c r="A213" s="15" t="s">
        <v>88</v>
      </c>
      <c r="B213" s="16" t="s">
        <v>89</v>
      </c>
      <c r="C213" s="17" t="s">
        <v>90</v>
      </c>
      <c r="D213" s="17" t="s">
        <v>91</v>
      </c>
      <c r="E213" s="16" t="s">
        <v>92</v>
      </c>
      <c r="F213" s="17" t="s">
        <v>93</v>
      </c>
      <c r="G213" s="16" t="s">
        <v>94</v>
      </c>
      <c r="H213" s="17" t="s">
        <v>95</v>
      </c>
      <c r="I213" s="17" t="s">
        <v>96</v>
      </c>
      <c r="J213" s="17" t="s">
        <v>97</v>
      </c>
      <c r="K213" s="18" t="s">
        <v>98</v>
      </c>
    </row>
    <row r="214" spans="1:12" ht="16.5" customHeight="1" x14ac:dyDescent="0.2">
      <c r="A214" s="133">
        <v>33</v>
      </c>
      <c r="B214" s="130" t="s">
        <v>123</v>
      </c>
      <c r="C214" s="10">
        <v>71</v>
      </c>
      <c r="D214" s="12">
        <f t="shared" ref="D214:D365" si="3">C214*40%</f>
        <v>28.400000000000002</v>
      </c>
      <c r="E214" s="9">
        <v>27</v>
      </c>
      <c r="F214" s="9">
        <v>18</v>
      </c>
      <c r="G214" s="9">
        <v>15</v>
      </c>
      <c r="H214" s="9">
        <v>17</v>
      </c>
      <c r="I214" s="12">
        <f t="shared" ref="I214:I374" si="4">SUM(E214:H214)*60%</f>
        <v>46.199999999999996</v>
      </c>
      <c r="J214" s="12">
        <f t="shared" ref="J214:J374" si="5">I214+D214</f>
        <v>74.599999999999994</v>
      </c>
      <c r="K214" s="61" t="s">
        <v>102</v>
      </c>
    </row>
    <row r="215" spans="1:12" ht="61.5" customHeight="1" x14ac:dyDescent="0.2">
      <c r="A215" s="134"/>
      <c r="B215" s="143"/>
      <c r="C215" s="142" t="s">
        <v>133</v>
      </c>
      <c r="D215" s="136" t="s">
        <v>204</v>
      </c>
      <c r="E215" s="137"/>
      <c r="F215" s="137"/>
      <c r="G215" s="137"/>
      <c r="H215" s="137"/>
      <c r="I215" s="137"/>
      <c r="J215" s="137"/>
      <c r="K215" s="138"/>
    </row>
    <row r="216" spans="1:12" ht="15.75" customHeight="1" x14ac:dyDescent="0.2">
      <c r="A216" s="134"/>
      <c r="B216" s="143"/>
      <c r="C216" s="145"/>
      <c r="D216" s="136" t="s">
        <v>208</v>
      </c>
      <c r="E216" s="137"/>
      <c r="F216" s="137"/>
      <c r="G216" s="137"/>
      <c r="H216" s="137"/>
      <c r="I216" s="137"/>
      <c r="J216" s="137"/>
      <c r="K216" s="138"/>
    </row>
    <row r="217" spans="1:12" ht="30" customHeight="1" x14ac:dyDescent="0.2">
      <c r="A217" s="134"/>
      <c r="B217" s="143"/>
      <c r="C217" s="145"/>
      <c r="D217" s="136" t="s">
        <v>205</v>
      </c>
      <c r="E217" s="137"/>
      <c r="F217" s="137"/>
      <c r="G217" s="137"/>
      <c r="H217" s="137"/>
      <c r="I217" s="137"/>
      <c r="J217" s="137"/>
      <c r="K217" s="138"/>
    </row>
    <row r="218" spans="1:12" ht="29.25" customHeight="1" x14ac:dyDescent="0.2">
      <c r="A218" s="134"/>
      <c r="B218" s="143"/>
      <c r="C218" s="145"/>
      <c r="D218" s="136" t="s">
        <v>169</v>
      </c>
      <c r="E218" s="137"/>
      <c r="F218" s="137"/>
      <c r="G218" s="137"/>
      <c r="H218" s="137"/>
      <c r="I218" s="137"/>
      <c r="J218" s="137"/>
      <c r="K218" s="138"/>
    </row>
    <row r="219" spans="1:12" ht="43.5" customHeight="1" thickBot="1" x14ac:dyDescent="0.25">
      <c r="A219" s="135"/>
      <c r="B219" s="144"/>
      <c r="C219" s="146"/>
      <c r="D219" s="139" t="s">
        <v>207</v>
      </c>
      <c r="E219" s="140"/>
      <c r="F219" s="140"/>
      <c r="G219" s="140"/>
      <c r="H219" s="140"/>
      <c r="I219" s="140"/>
      <c r="J219" s="140"/>
      <c r="K219" s="141"/>
    </row>
    <row r="220" spans="1:12" ht="43.5" customHeight="1" thickBot="1" x14ac:dyDescent="0.25">
      <c r="A220" s="31"/>
      <c r="B220" s="47"/>
      <c r="C220" s="34"/>
      <c r="D220" s="34"/>
      <c r="E220" s="43"/>
      <c r="F220" s="43"/>
      <c r="G220" s="43"/>
      <c r="H220" s="43"/>
      <c r="I220" s="43"/>
      <c r="J220" s="43"/>
      <c r="K220" s="43"/>
      <c r="L220" s="46"/>
    </row>
    <row r="221" spans="1:12" ht="43.5" customHeight="1" thickBot="1" x14ac:dyDescent="0.25">
      <c r="A221" s="15" t="s">
        <v>88</v>
      </c>
      <c r="B221" s="16" t="s">
        <v>89</v>
      </c>
      <c r="C221" s="17" t="s">
        <v>90</v>
      </c>
      <c r="D221" s="17" t="s">
        <v>91</v>
      </c>
      <c r="E221" s="16" t="s">
        <v>92</v>
      </c>
      <c r="F221" s="17" t="s">
        <v>93</v>
      </c>
      <c r="G221" s="16" t="s">
        <v>94</v>
      </c>
      <c r="H221" s="17" t="s">
        <v>95</v>
      </c>
      <c r="I221" s="17" t="s">
        <v>96</v>
      </c>
      <c r="J221" s="17" t="s">
        <v>97</v>
      </c>
      <c r="K221" s="18" t="s">
        <v>98</v>
      </c>
    </row>
    <row r="222" spans="1:12" x14ac:dyDescent="0.2">
      <c r="A222" s="133">
        <v>34</v>
      </c>
      <c r="B222" s="130" t="s">
        <v>24</v>
      </c>
      <c r="C222" s="11">
        <f>'Nilai Uji Kompetensi 2020'!E31</f>
        <v>71</v>
      </c>
      <c r="D222" s="12">
        <f t="shared" si="3"/>
        <v>28.400000000000002</v>
      </c>
      <c r="E222" s="9">
        <f>'[1]7. Dinas Perdagangan'!$I$17</f>
        <v>27</v>
      </c>
      <c r="F222" s="9">
        <f>'[1]7. Dinas Perdagangan'!$I$24</f>
        <v>18.899999999999999</v>
      </c>
      <c r="G222" s="9">
        <f>'[1]7. Dinas Perdagangan'!$I$32</f>
        <v>12</v>
      </c>
      <c r="H222" s="9">
        <f>'[1]7. Dinas Perdagangan'!$I$41</f>
        <v>15</v>
      </c>
      <c r="I222" s="12">
        <f t="shared" si="4"/>
        <v>43.74</v>
      </c>
      <c r="J222" s="12">
        <f t="shared" si="5"/>
        <v>72.14</v>
      </c>
      <c r="K222" s="61" t="s">
        <v>100</v>
      </c>
    </row>
    <row r="223" spans="1:12" ht="48" customHeight="1" x14ac:dyDescent="0.2">
      <c r="A223" s="134"/>
      <c r="B223" s="143"/>
      <c r="C223" s="145" t="s">
        <v>133</v>
      </c>
      <c r="D223" s="136" t="s">
        <v>201</v>
      </c>
      <c r="E223" s="137"/>
      <c r="F223" s="137"/>
      <c r="G223" s="137"/>
      <c r="H223" s="137"/>
      <c r="I223" s="137"/>
      <c r="J223" s="137"/>
      <c r="K223" s="138"/>
    </row>
    <row r="224" spans="1:12" ht="17.25" customHeight="1" x14ac:dyDescent="0.2">
      <c r="A224" s="134"/>
      <c r="B224" s="143"/>
      <c r="C224" s="145"/>
      <c r="D224" s="136" t="s">
        <v>285</v>
      </c>
      <c r="E224" s="137"/>
      <c r="F224" s="137"/>
      <c r="G224" s="137"/>
      <c r="H224" s="137"/>
      <c r="I224" s="137"/>
      <c r="J224" s="137"/>
      <c r="K224" s="138"/>
    </row>
    <row r="225" spans="1:12" ht="46.5" customHeight="1" x14ac:dyDescent="0.2">
      <c r="A225" s="134"/>
      <c r="B225" s="143"/>
      <c r="C225" s="145"/>
      <c r="D225" s="136" t="s">
        <v>193</v>
      </c>
      <c r="E225" s="137"/>
      <c r="F225" s="137"/>
      <c r="G225" s="137"/>
      <c r="H225" s="137"/>
      <c r="I225" s="137"/>
      <c r="J225" s="137"/>
      <c r="K225" s="138"/>
    </row>
    <row r="226" spans="1:12" ht="43.5" customHeight="1" thickBot="1" x14ac:dyDescent="0.25">
      <c r="A226" s="135"/>
      <c r="B226" s="144"/>
      <c r="C226" s="146"/>
      <c r="D226" s="139" t="s">
        <v>206</v>
      </c>
      <c r="E226" s="140"/>
      <c r="F226" s="140"/>
      <c r="G226" s="140"/>
      <c r="H226" s="140"/>
      <c r="I226" s="140"/>
      <c r="J226" s="140"/>
      <c r="K226" s="141"/>
    </row>
    <row r="227" spans="1:12" ht="43.5" customHeight="1" thickBot="1" x14ac:dyDescent="0.25">
      <c r="A227" s="31"/>
      <c r="B227" s="47"/>
      <c r="C227" s="43"/>
      <c r="D227" s="34"/>
      <c r="E227" s="43"/>
      <c r="F227" s="43"/>
      <c r="G227" s="43"/>
      <c r="H227" s="43"/>
      <c r="I227" s="43"/>
      <c r="J227" s="43"/>
      <c r="K227" s="43"/>
      <c r="L227" s="46"/>
    </row>
    <row r="228" spans="1:12" ht="43.5" customHeight="1" thickBot="1" x14ac:dyDescent="0.25">
      <c r="A228" s="15" t="s">
        <v>88</v>
      </c>
      <c r="B228" s="16" t="s">
        <v>89</v>
      </c>
      <c r="C228" s="17" t="s">
        <v>90</v>
      </c>
      <c r="D228" s="17" t="s">
        <v>91</v>
      </c>
      <c r="E228" s="16" t="s">
        <v>92</v>
      </c>
      <c r="F228" s="17" t="s">
        <v>93</v>
      </c>
      <c r="G228" s="16" t="s">
        <v>94</v>
      </c>
      <c r="H228" s="17" t="s">
        <v>95</v>
      </c>
      <c r="I228" s="17" t="s">
        <v>96</v>
      </c>
      <c r="J228" s="17" t="s">
        <v>97</v>
      </c>
      <c r="K228" s="18" t="s">
        <v>98</v>
      </c>
    </row>
    <row r="229" spans="1:12" ht="14.25" customHeight="1" x14ac:dyDescent="0.2">
      <c r="A229" s="133">
        <v>35</v>
      </c>
      <c r="B229" s="130" t="s">
        <v>121</v>
      </c>
      <c r="C229" s="11">
        <v>78</v>
      </c>
      <c r="D229" s="12">
        <f t="shared" si="3"/>
        <v>31.200000000000003</v>
      </c>
      <c r="E229" s="9">
        <v>27</v>
      </c>
      <c r="F229" s="9">
        <v>18</v>
      </c>
      <c r="G229" s="9">
        <v>11</v>
      </c>
      <c r="H229" s="9">
        <v>15</v>
      </c>
      <c r="I229" s="12">
        <f t="shared" si="4"/>
        <v>42.6</v>
      </c>
      <c r="J229" s="12">
        <f t="shared" si="5"/>
        <v>73.800000000000011</v>
      </c>
      <c r="K229" s="66" t="s">
        <v>102</v>
      </c>
    </row>
    <row r="230" spans="1:12" ht="61.5" customHeight="1" x14ac:dyDescent="0.2">
      <c r="A230" s="134"/>
      <c r="B230" s="143"/>
      <c r="C230" s="142" t="s">
        <v>133</v>
      </c>
      <c r="D230" s="136" t="s">
        <v>204</v>
      </c>
      <c r="E230" s="137"/>
      <c r="F230" s="137"/>
      <c r="G230" s="137"/>
      <c r="H230" s="137"/>
      <c r="I230" s="137"/>
      <c r="J230" s="137"/>
      <c r="K230" s="138"/>
    </row>
    <row r="231" spans="1:12" ht="32.25" customHeight="1" x14ac:dyDescent="0.2">
      <c r="A231" s="134"/>
      <c r="B231" s="143"/>
      <c r="C231" s="145"/>
      <c r="D231" s="136" t="s">
        <v>205</v>
      </c>
      <c r="E231" s="137"/>
      <c r="F231" s="137"/>
      <c r="G231" s="137"/>
      <c r="H231" s="137"/>
      <c r="I231" s="137"/>
      <c r="J231" s="137"/>
      <c r="K231" s="138"/>
    </row>
    <row r="232" spans="1:12" ht="29.25" customHeight="1" x14ac:dyDescent="0.2">
      <c r="A232" s="134"/>
      <c r="B232" s="143"/>
      <c r="C232" s="145"/>
      <c r="D232" s="136" t="s">
        <v>169</v>
      </c>
      <c r="E232" s="137"/>
      <c r="F232" s="137"/>
      <c r="G232" s="137"/>
      <c r="H232" s="137"/>
      <c r="I232" s="137"/>
      <c r="J232" s="137"/>
      <c r="K232" s="138"/>
    </row>
    <row r="233" spans="1:12" ht="30" customHeight="1" thickBot="1" x14ac:dyDescent="0.25">
      <c r="A233" s="135"/>
      <c r="B233" s="144"/>
      <c r="C233" s="146"/>
      <c r="D233" s="139" t="s">
        <v>194</v>
      </c>
      <c r="E233" s="140"/>
      <c r="F233" s="140"/>
      <c r="G233" s="140"/>
      <c r="H233" s="140"/>
      <c r="I233" s="140"/>
      <c r="J233" s="140"/>
      <c r="K233" s="141"/>
    </row>
    <row r="234" spans="1:12" ht="30" customHeight="1" thickBot="1" x14ac:dyDescent="0.25">
      <c r="A234" s="31"/>
      <c r="B234" s="62"/>
      <c r="C234" s="34"/>
      <c r="D234" s="34"/>
      <c r="E234" s="43"/>
      <c r="F234" s="43"/>
      <c r="G234" s="43"/>
      <c r="H234" s="43"/>
      <c r="I234" s="43"/>
      <c r="J234" s="43"/>
      <c r="K234" s="43"/>
      <c r="L234" s="46"/>
    </row>
    <row r="235" spans="1:12" ht="30" customHeight="1" thickBot="1" x14ac:dyDescent="0.25">
      <c r="A235" s="15" t="s">
        <v>88</v>
      </c>
      <c r="B235" s="16" t="s">
        <v>89</v>
      </c>
      <c r="C235" s="17" t="s">
        <v>90</v>
      </c>
      <c r="D235" s="17" t="s">
        <v>91</v>
      </c>
      <c r="E235" s="16" t="s">
        <v>92</v>
      </c>
      <c r="F235" s="17" t="s">
        <v>93</v>
      </c>
      <c r="G235" s="16" t="s">
        <v>94</v>
      </c>
      <c r="H235" s="17" t="s">
        <v>95</v>
      </c>
      <c r="I235" s="17" t="s">
        <v>96</v>
      </c>
      <c r="J235" s="17" t="s">
        <v>97</v>
      </c>
      <c r="K235" s="18" t="s">
        <v>98</v>
      </c>
    </row>
    <row r="236" spans="1:12" ht="16.5" customHeight="1" x14ac:dyDescent="0.2">
      <c r="A236" s="133">
        <v>36</v>
      </c>
      <c r="B236" s="130" t="s">
        <v>122</v>
      </c>
      <c r="C236" s="11">
        <v>73</v>
      </c>
      <c r="D236" s="12">
        <f t="shared" si="3"/>
        <v>29.200000000000003</v>
      </c>
      <c r="E236" s="9">
        <v>27</v>
      </c>
      <c r="F236" s="9">
        <v>18.3</v>
      </c>
      <c r="G236" s="9">
        <v>14</v>
      </c>
      <c r="H236" s="9">
        <v>15</v>
      </c>
      <c r="I236" s="12">
        <f t="shared" si="4"/>
        <v>44.58</v>
      </c>
      <c r="J236" s="12">
        <f t="shared" si="5"/>
        <v>73.78</v>
      </c>
      <c r="K236" s="61" t="s">
        <v>102</v>
      </c>
    </row>
    <row r="237" spans="1:12" ht="57" customHeight="1" x14ac:dyDescent="0.2">
      <c r="A237" s="134"/>
      <c r="B237" s="131"/>
      <c r="C237" s="142" t="s">
        <v>133</v>
      </c>
      <c r="D237" s="136" t="s">
        <v>203</v>
      </c>
      <c r="E237" s="137"/>
      <c r="F237" s="137"/>
      <c r="G237" s="137"/>
      <c r="H237" s="137"/>
      <c r="I237" s="137"/>
      <c r="J237" s="137"/>
      <c r="K237" s="138"/>
    </row>
    <row r="238" spans="1:12" ht="46.5" customHeight="1" x14ac:dyDescent="0.2">
      <c r="A238" s="134"/>
      <c r="B238" s="131"/>
      <c r="C238" s="145"/>
      <c r="D238" s="136" t="s">
        <v>193</v>
      </c>
      <c r="E238" s="137"/>
      <c r="F238" s="137"/>
      <c r="G238" s="137"/>
      <c r="H238" s="137"/>
      <c r="I238" s="137"/>
      <c r="J238" s="137"/>
      <c r="K238" s="138"/>
    </row>
    <row r="239" spans="1:12" ht="30" customHeight="1" x14ac:dyDescent="0.2">
      <c r="A239" s="134"/>
      <c r="B239" s="131"/>
      <c r="C239" s="145"/>
      <c r="D239" s="136" t="s">
        <v>169</v>
      </c>
      <c r="E239" s="137"/>
      <c r="F239" s="137"/>
      <c r="G239" s="137"/>
      <c r="H239" s="137"/>
      <c r="I239" s="137"/>
      <c r="J239" s="137"/>
      <c r="K239" s="138"/>
    </row>
    <row r="240" spans="1:12" ht="30" customHeight="1" thickBot="1" x14ac:dyDescent="0.25">
      <c r="A240" s="135"/>
      <c r="B240" s="132"/>
      <c r="C240" s="146"/>
      <c r="D240" s="139" t="s">
        <v>194</v>
      </c>
      <c r="E240" s="140"/>
      <c r="F240" s="140"/>
      <c r="G240" s="140"/>
      <c r="H240" s="140"/>
      <c r="I240" s="140"/>
      <c r="J240" s="140"/>
      <c r="K240" s="141"/>
    </row>
    <row r="241" spans="1:12" ht="30" customHeight="1" thickBot="1" x14ac:dyDescent="0.25">
      <c r="A241" s="31"/>
      <c r="B241" s="32"/>
      <c r="C241" s="34"/>
      <c r="D241" s="34"/>
      <c r="E241" s="43"/>
      <c r="F241" s="43"/>
      <c r="G241" s="43"/>
      <c r="H241" s="43"/>
      <c r="I241" s="43"/>
      <c r="J241" s="43"/>
      <c r="K241" s="43"/>
      <c r="L241" s="46"/>
    </row>
    <row r="242" spans="1:12" ht="30" customHeight="1" thickBot="1" x14ac:dyDescent="0.25">
      <c r="A242" s="15" t="s">
        <v>88</v>
      </c>
      <c r="B242" s="16" t="s">
        <v>89</v>
      </c>
      <c r="C242" s="17" t="s">
        <v>90</v>
      </c>
      <c r="D242" s="17" t="s">
        <v>91</v>
      </c>
      <c r="E242" s="16" t="s">
        <v>92</v>
      </c>
      <c r="F242" s="17" t="s">
        <v>93</v>
      </c>
      <c r="G242" s="16" t="s">
        <v>94</v>
      </c>
      <c r="H242" s="17" t="s">
        <v>95</v>
      </c>
      <c r="I242" s="17" t="s">
        <v>96</v>
      </c>
      <c r="J242" s="17" t="s">
        <v>97</v>
      </c>
      <c r="K242" s="18" t="s">
        <v>98</v>
      </c>
    </row>
    <row r="243" spans="1:12" x14ac:dyDescent="0.2">
      <c r="A243" s="133">
        <v>37</v>
      </c>
      <c r="B243" s="130" t="s">
        <v>199</v>
      </c>
      <c r="C243" s="10">
        <v>82</v>
      </c>
      <c r="D243" s="12">
        <f t="shared" si="3"/>
        <v>32.800000000000004</v>
      </c>
      <c r="E243" s="9">
        <v>21</v>
      </c>
      <c r="F243" s="9">
        <v>19.2</v>
      </c>
      <c r="G243" s="9">
        <v>13</v>
      </c>
      <c r="H243" s="9">
        <v>15</v>
      </c>
      <c r="I243" s="12">
        <f t="shared" si="4"/>
        <v>40.92</v>
      </c>
      <c r="J243" s="12">
        <f t="shared" si="5"/>
        <v>73.72</v>
      </c>
      <c r="K243" s="44" t="s">
        <v>102</v>
      </c>
    </row>
    <row r="244" spans="1:12" ht="28.5" customHeight="1" x14ac:dyDescent="0.2">
      <c r="A244" s="134"/>
      <c r="B244" s="131"/>
      <c r="C244" s="142" t="s">
        <v>133</v>
      </c>
      <c r="D244" s="136" t="s">
        <v>200</v>
      </c>
      <c r="E244" s="137"/>
      <c r="F244" s="137"/>
      <c r="G244" s="137"/>
      <c r="H244" s="137"/>
      <c r="I244" s="137"/>
      <c r="J244" s="137"/>
      <c r="K244" s="138"/>
    </row>
    <row r="245" spans="1:12" ht="44.25" customHeight="1" x14ac:dyDescent="0.2">
      <c r="A245" s="134"/>
      <c r="B245" s="143"/>
      <c r="C245" s="143"/>
      <c r="D245" s="136" t="s">
        <v>201</v>
      </c>
      <c r="E245" s="137"/>
      <c r="F245" s="137"/>
      <c r="G245" s="137"/>
      <c r="H245" s="137"/>
      <c r="I245" s="137"/>
      <c r="J245" s="137"/>
      <c r="K245" s="138"/>
    </row>
    <row r="246" spans="1:12" ht="46.5" customHeight="1" x14ac:dyDescent="0.2">
      <c r="A246" s="134"/>
      <c r="B246" s="143"/>
      <c r="C246" s="143"/>
      <c r="D246" s="136" t="s">
        <v>193</v>
      </c>
      <c r="E246" s="137"/>
      <c r="F246" s="137"/>
      <c r="G246" s="137"/>
      <c r="H246" s="137"/>
      <c r="I246" s="137"/>
      <c r="J246" s="137"/>
      <c r="K246" s="138"/>
    </row>
    <row r="247" spans="1:12" ht="30.75" customHeight="1" x14ac:dyDescent="0.2">
      <c r="A247" s="134"/>
      <c r="B247" s="143"/>
      <c r="C247" s="143"/>
      <c r="D247" s="136" t="s">
        <v>202</v>
      </c>
      <c r="E247" s="137"/>
      <c r="F247" s="137"/>
      <c r="G247" s="137"/>
      <c r="H247" s="137"/>
      <c r="I247" s="137"/>
      <c r="J247" s="137"/>
      <c r="K247" s="138"/>
    </row>
    <row r="248" spans="1:12" ht="31.5" customHeight="1" thickBot="1" x14ac:dyDescent="0.25">
      <c r="A248" s="135"/>
      <c r="B248" s="144"/>
      <c r="C248" s="144"/>
      <c r="D248" s="139" t="s">
        <v>194</v>
      </c>
      <c r="E248" s="140"/>
      <c r="F248" s="140"/>
      <c r="G248" s="140"/>
      <c r="H248" s="140"/>
      <c r="I248" s="140"/>
      <c r="J248" s="140"/>
      <c r="K248" s="141"/>
    </row>
    <row r="249" spans="1:12" ht="31.5" customHeight="1" thickBot="1" x14ac:dyDescent="0.25">
      <c r="A249" s="31"/>
      <c r="B249" s="47"/>
      <c r="C249" s="47"/>
      <c r="D249" s="34"/>
      <c r="E249" s="43"/>
      <c r="F249" s="43"/>
      <c r="G249" s="43"/>
      <c r="H249" s="43"/>
      <c r="I249" s="43"/>
      <c r="J249" s="43"/>
      <c r="K249" s="43"/>
      <c r="L249" s="46"/>
    </row>
    <row r="250" spans="1:12" ht="31.5" customHeight="1" thickBot="1" x14ac:dyDescent="0.25">
      <c r="A250" s="15" t="s">
        <v>88</v>
      </c>
      <c r="B250" s="16" t="s">
        <v>89</v>
      </c>
      <c r="C250" s="17" t="s">
        <v>90</v>
      </c>
      <c r="D250" s="17" t="s">
        <v>91</v>
      </c>
      <c r="E250" s="16" t="s">
        <v>92</v>
      </c>
      <c r="F250" s="17" t="s">
        <v>93</v>
      </c>
      <c r="G250" s="16" t="s">
        <v>94</v>
      </c>
      <c r="H250" s="17" t="s">
        <v>95</v>
      </c>
      <c r="I250" s="17" t="s">
        <v>96</v>
      </c>
      <c r="J250" s="17" t="s">
        <v>97</v>
      </c>
      <c r="K250" s="18" t="s">
        <v>98</v>
      </c>
    </row>
    <row r="251" spans="1:12" x14ac:dyDescent="0.2">
      <c r="A251" s="133">
        <v>38</v>
      </c>
      <c r="B251" s="130" t="s">
        <v>124</v>
      </c>
      <c r="C251" s="11">
        <v>69</v>
      </c>
      <c r="D251" s="12">
        <f t="shared" si="3"/>
        <v>27.6</v>
      </c>
      <c r="E251" s="9">
        <v>27</v>
      </c>
      <c r="F251" s="9">
        <v>18.600000000000001</v>
      </c>
      <c r="G251" s="9">
        <v>15</v>
      </c>
      <c r="H251" s="9">
        <v>14</v>
      </c>
      <c r="I251" s="12">
        <f t="shared" si="4"/>
        <v>44.76</v>
      </c>
      <c r="J251" s="12">
        <f t="shared" si="5"/>
        <v>72.36</v>
      </c>
      <c r="K251" s="61" t="s">
        <v>102</v>
      </c>
    </row>
    <row r="252" spans="1:12" ht="60" customHeight="1" x14ac:dyDescent="0.2">
      <c r="A252" s="134"/>
      <c r="B252" s="143"/>
      <c r="C252" s="142" t="s">
        <v>133</v>
      </c>
      <c r="D252" s="136" t="s">
        <v>198</v>
      </c>
      <c r="E252" s="137"/>
      <c r="F252" s="137"/>
      <c r="G252" s="137"/>
      <c r="H252" s="137"/>
      <c r="I252" s="137"/>
      <c r="J252" s="137"/>
      <c r="K252" s="138"/>
    </row>
    <row r="253" spans="1:12" ht="47.25" customHeight="1" x14ac:dyDescent="0.2">
      <c r="A253" s="134"/>
      <c r="B253" s="143"/>
      <c r="C253" s="145"/>
      <c r="D253" s="136" t="s">
        <v>193</v>
      </c>
      <c r="E253" s="137"/>
      <c r="F253" s="137"/>
      <c r="G253" s="137"/>
      <c r="H253" s="137"/>
      <c r="I253" s="137"/>
      <c r="J253" s="137"/>
      <c r="K253" s="138"/>
    </row>
    <row r="254" spans="1:12" ht="30.75" customHeight="1" x14ac:dyDescent="0.2">
      <c r="A254" s="134"/>
      <c r="B254" s="143"/>
      <c r="C254" s="145"/>
      <c r="D254" s="136" t="s">
        <v>169</v>
      </c>
      <c r="E254" s="137"/>
      <c r="F254" s="137"/>
      <c r="G254" s="137"/>
      <c r="H254" s="137"/>
      <c r="I254" s="137"/>
      <c r="J254" s="137"/>
      <c r="K254" s="138"/>
    </row>
    <row r="255" spans="1:12" ht="33.75" customHeight="1" thickBot="1" x14ac:dyDescent="0.25">
      <c r="A255" s="135"/>
      <c r="B255" s="144"/>
      <c r="C255" s="146"/>
      <c r="D255" s="139" t="s">
        <v>194</v>
      </c>
      <c r="E255" s="140"/>
      <c r="F255" s="140"/>
      <c r="G255" s="140"/>
      <c r="H255" s="140"/>
      <c r="I255" s="140"/>
      <c r="J255" s="140"/>
      <c r="K255" s="141"/>
    </row>
    <row r="256" spans="1:12" ht="33.75" customHeight="1" thickBot="1" x14ac:dyDescent="0.25">
      <c r="A256" s="31"/>
      <c r="B256" s="47"/>
      <c r="C256" s="34"/>
      <c r="D256" s="43"/>
      <c r="E256" s="43"/>
      <c r="F256" s="43"/>
      <c r="G256" s="43"/>
      <c r="H256" s="43"/>
      <c r="I256" s="43"/>
      <c r="J256" s="43"/>
      <c r="K256" s="43"/>
      <c r="L256" s="46"/>
    </row>
    <row r="257" spans="1:12" ht="33.75" customHeight="1" thickBot="1" x14ac:dyDescent="0.25">
      <c r="A257" s="15" t="s">
        <v>88</v>
      </c>
      <c r="B257" s="16" t="s">
        <v>89</v>
      </c>
      <c r="C257" s="17" t="s">
        <v>90</v>
      </c>
      <c r="D257" s="17" t="s">
        <v>91</v>
      </c>
      <c r="E257" s="16" t="s">
        <v>92</v>
      </c>
      <c r="F257" s="17" t="s">
        <v>93</v>
      </c>
      <c r="G257" s="16" t="s">
        <v>94</v>
      </c>
      <c r="H257" s="17" t="s">
        <v>95</v>
      </c>
      <c r="I257" s="17" t="s">
        <v>96</v>
      </c>
      <c r="J257" s="17" t="s">
        <v>97</v>
      </c>
      <c r="K257" s="18" t="s">
        <v>98</v>
      </c>
    </row>
    <row r="258" spans="1:12" x14ac:dyDescent="0.2">
      <c r="A258" s="133">
        <v>39</v>
      </c>
      <c r="B258" s="130" t="s">
        <v>195</v>
      </c>
      <c r="C258" s="10">
        <v>78</v>
      </c>
      <c r="D258" s="12">
        <f t="shared" si="3"/>
        <v>31.200000000000003</v>
      </c>
      <c r="E258" s="9">
        <v>6</v>
      </c>
      <c r="F258" s="9">
        <v>19.8</v>
      </c>
      <c r="G258" s="9">
        <v>20</v>
      </c>
      <c r="H258" s="9">
        <v>20</v>
      </c>
      <c r="I258" s="12">
        <f t="shared" si="4"/>
        <v>39.479999999999997</v>
      </c>
      <c r="J258" s="12">
        <f t="shared" si="5"/>
        <v>70.680000000000007</v>
      </c>
      <c r="K258" s="61" t="s">
        <v>102</v>
      </c>
    </row>
    <row r="259" spans="1:12" ht="29.25" customHeight="1" x14ac:dyDescent="0.2">
      <c r="A259" s="134"/>
      <c r="B259" s="131"/>
      <c r="C259" s="142" t="s">
        <v>133</v>
      </c>
      <c r="D259" s="136" t="s">
        <v>197</v>
      </c>
      <c r="E259" s="137"/>
      <c r="F259" s="137"/>
      <c r="G259" s="137"/>
      <c r="H259" s="137"/>
      <c r="I259" s="137"/>
      <c r="J259" s="137"/>
      <c r="K259" s="138"/>
    </row>
    <row r="260" spans="1:12" ht="57.75" customHeight="1" x14ac:dyDescent="0.2">
      <c r="A260" s="134"/>
      <c r="B260" s="143"/>
      <c r="C260" s="143"/>
      <c r="D260" s="136" t="s">
        <v>196</v>
      </c>
      <c r="E260" s="137"/>
      <c r="F260" s="137"/>
      <c r="G260" s="137"/>
      <c r="H260" s="137"/>
      <c r="I260" s="137"/>
      <c r="J260" s="137"/>
      <c r="K260" s="138"/>
    </row>
    <row r="261" spans="1:12" ht="43.5" customHeight="1" x14ac:dyDescent="0.2">
      <c r="A261" s="134"/>
      <c r="B261" s="143"/>
      <c r="C261" s="143"/>
      <c r="D261" s="136" t="s">
        <v>193</v>
      </c>
      <c r="E261" s="137"/>
      <c r="F261" s="137"/>
      <c r="G261" s="137"/>
      <c r="H261" s="137"/>
      <c r="I261" s="137"/>
      <c r="J261" s="137"/>
      <c r="K261" s="138"/>
    </row>
    <row r="262" spans="1:12" ht="31.5" customHeight="1" x14ac:dyDescent="0.2">
      <c r="A262" s="134"/>
      <c r="B262" s="143"/>
      <c r="C262" s="143"/>
      <c r="D262" s="136" t="s">
        <v>169</v>
      </c>
      <c r="E262" s="137"/>
      <c r="F262" s="137"/>
      <c r="G262" s="137"/>
      <c r="H262" s="137"/>
      <c r="I262" s="137"/>
      <c r="J262" s="137"/>
      <c r="K262" s="138"/>
    </row>
    <row r="263" spans="1:12" ht="30" customHeight="1" thickBot="1" x14ac:dyDescent="0.25">
      <c r="A263" s="135"/>
      <c r="B263" s="144"/>
      <c r="C263" s="144"/>
      <c r="D263" s="139" t="s">
        <v>194</v>
      </c>
      <c r="E263" s="140"/>
      <c r="F263" s="140"/>
      <c r="G263" s="140"/>
      <c r="H263" s="140"/>
      <c r="I263" s="140"/>
      <c r="J263" s="140"/>
      <c r="K263" s="141"/>
    </row>
    <row r="264" spans="1:12" ht="30" customHeight="1" thickBot="1" x14ac:dyDescent="0.25">
      <c r="A264" s="31"/>
      <c r="B264" s="47"/>
      <c r="C264" s="47"/>
      <c r="D264" s="43"/>
      <c r="E264" s="43"/>
      <c r="F264" s="43"/>
      <c r="G264" s="43"/>
      <c r="H264" s="43"/>
      <c r="I264" s="43"/>
      <c r="J264" s="43"/>
      <c r="K264" s="43"/>
      <c r="L264" s="46"/>
    </row>
    <row r="265" spans="1:12" ht="30" customHeight="1" thickBot="1" x14ac:dyDescent="0.25">
      <c r="A265" s="15" t="s">
        <v>88</v>
      </c>
      <c r="B265" s="16" t="s">
        <v>89</v>
      </c>
      <c r="C265" s="17" t="s">
        <v>90</v>
      </c>
      <c r="D265" s="17" t="s">
        <v>91</v>
      </c>
      <c r="E265" s="16" t="s">
        <v>92</v>
      </c>
      <c r="F265" s="17" t="s">
        <v>93</v>
      </c>
      <c r="G265" s="16" t="s">
        <v>94</v>
      </c>
      <c r="H265" s="17" t="s">
        <v>95</v>
      </c>
      <c r="I265" s="17" t="s">
        <v>96</v>
      </c>
      <c r="J265" s="17" t="s">
        <v>97</v>
      </c>
      <c r="K265" s="18" t="s">
        <v>98</v>
      </c>
    </row>
    <row r="266" spans="1:12" x14ac:dyDescent="0.2">
      <c r="A266" s="133">
        <v>40</v>
      </c>
      <c r="B266" s="130" t="s">
        <v>20</v>
      </c>
      <c r="C266" s="11">
        <f>'Nilai Uji Kompetensi 2020'!E50</f>
        <v>51</v>
      </c>
      <c r="D266" s="12">
        <f t="shared" si="3"/>
        <v>20.400000000000002</v>
      </c>
      <c r="E266" s="9">
        <f>'[2]6. Kel. Kelun'!$I$17</f>
        <v>27</v>
      </c>
      <c r="F266" s="9">
        <f>'[2]6. Kel. Kelun'!$I$24</f>
        <v>22.5</v>
      </c>
      <c r="G266" s="9">
        <f>'[2]6. Kel. Kelun'!$I$32</f>
        <v>16</v>
      </c>
      <c r="H266" s="9">
        <f>'[2]6. Kel. Kelun'!$I$41</f>
        <v>18</v>
      </c>
      <c r="I266" s="12">
        <f t="shared" si="4"/>
        <v>50.1</v>
      </c>
      <c r="J266" s="12">
        <f t="shared" si="5"/>
        <v>70.5</v>
      </c>
      <c r="K266" s="61" t="s">
        <v>102</v>
      </c>
    </row>
    <row r="267" spans="1:12" ht="57" customHeight="1" x14ac:dyDescent="0.2">
      <c r="A267" s="134"/>
      <c r="B267" s="143"/>
      <c r="C267" s="142" t="s">
        <v>133</v>
      </c>
      <c r="D267" s="136" t="s">
        <v>192</v>
      </c>
      <c r="E267" s="137"/>
      <c r="F267" s="137"/>
      <c r="G267" s="137"/>
      <c r="H267" s="137"/>
      <c r="I267" s="137"/>
      <c r="J267" s="137"/>
      <c r="K267" s="138"/>
    </row>
    <row r="268" spans="1:12" ht="45" customHeight="1" x14ac:dyDescent="0.2">
      <c r="A268" s="134"/>
      <c r="B268" s="143"/>
      <c r="C268" s="145"/>
      <c r="D268" s="136" t="s">
        <v>193</v>
      </c>
      <c r="E268" s="137"/>
      <c r="F268" s="137"/>
      <c r="G268" s="137"/>
      <c r="H268" s="137"/>
      <c r="I268" s="137"/>
      <c r="J268" s="137"/>
      <c r="K268" s="138"/>
    </row>
    <row r="269" spans="1:12" ht="30" customHeight="1" thickBot="1" x14ac:dyDescent="0.25">
      <c r="A269" s="135"/>
      <c r="B269" s="144"/>
      <c r="C269" s="146"/>
      <c r="D269" s="139" t="s">
        <v>194</v>
      </c>
      <c r="E269" s="140"/>
      <c r="F269" s="140"/>
      <c r="G269" s="140"/>
      <c r="H269" s="140"/>
      <c r="I269" s="140"/>
      <c r="J269" s="140"/>
      <c r="K269" s="141"/>
    </row>
    <row r="270" spans="1:12" ht="30" customHeight="1" thickBot="1" x14ac:dyDescent="0.25">
      <c r="A270" s="31"/>
      <c r="B270" s="47"/>
      <c r="C270" s="34"/>
      <c r="D270" s="34"/>
      <c r="E270" s="43"/>
      <c r="F270" s="43"/>
      <c r="G270" s="43"/>
      <c r="H270" s="43"/>
      <c r="I270" s="43"/>
      <c r="J270" s="43"/>
      <c r="K270" s="43"/>
      <c r="L270" s="46"/>
    </row>
    <row r="271" spans="1:12" ht="30" customHeight="1" thickBot="1" x14ac:dyDescent="0.25">
      <c r="A271" s="15" t="s">
        <v>88</v>
      </c>
      <c r="B271" s="16" t="s">
        <v>89</v>
      </c>
      <c r="C271" s="17" t="s">
        <v>90</v>
      </c>
      <c r="D271" s="17" t="s">
        <v>91</v>
      </c>
      <c r="E271" s="16" t="s">
        <v>92</v>
      </c>
      <c r="F271" s="17" t="s">
        <v>93</v>
      </c>
      <c r="G271" s="16" t="s">
        <v>94</v>
      </c>
      <c r="H271" s="17" t="s">
        <v>95</v>
      </c>
      <c r="I271" s="17" t="s">
        <v>96</v>
      </c>
      <c r="J271" s="17" t="s">
        <v>97</v>
      </c>
      <c r="K271" s="18" t="s">
        <v>98</v>
      </c>
    </row>
    <row r="272" spans="1:12" x14ac:dyDescent="0.2">
      <c r="A272" s="133">
        <v>41</v>
      </c>
      <c r="B272" s="130" t="s">
        <v>77</v>
      </c>
      <c r="C272" s="11">
        <f>'Nilai Uji Kompetensi 2020'!E20</f>
        <v>78</v>
      </c>
      <c r="D272" s="12">
        <f t="shared" si="3"/>
        <v>31.200000000000003</v>
      </c>
      <c r="E272" s="9">
        <f>'[2]9. Kel. Klegen'!$I$17</f>
        <v>27</v>
      </c>
      <c r="F272" s="9">
        <f>'[2]9. Kel. Klegen'!$I$24</f>
        <v>24.599999999999998</v>
      </c>
      <c r="G272" s="9">
        <f>'[2]9. Kel. Klegen'!$I$32</f>
        <v>18</v>
      </c>
      <c r="H272" s="9">
        <f>'[2]9. Kel. Klegen'!$I$41</f>
        <v>18</v>
      </c>
      <c r="I272" s="12">
        <f t="shared" si="4"/>
        <v>52.559999999999995</v>
      </c>
      <c r="J272" s="12">
        <f t="shared" si="5"/>
        <v>83.759999999999991</v>
      </c>
      <c r="K272" s="61" t="s">
        <v>100</v>
      </c>
    </row>
    <row r="273" spans="1:12" ht="57.75" customHeight="1" x14ac:dyDescent="0.2">
      <c r="A273" s="134"/>
      <c r="B273" s="143"/>
      <c r="C273" s="142" t="s">
        <v>133</v>
      </c>
      <c r="D273" s="136" t="s">
        <v>288</v>
      </c>
      <c r="E273" s="137"/>
      <c r="F273" s="137"/>
      <c r="G273" s="137"/>
      <c r="H273" s="137"/>
      <c r="I273" s="137"/>
      <c r="J273" s="137"/>
      <c r="K273" s="138"/>
    </row>
    <row r="274" spans="1:12" ht="44.25" customHeight="1" thickBot="1" x14ac:dyDescent="0.25">
      <c r="A274" s="135"/>
      <c r="B274" s="144"/>
      <c r="C274" s="146"/>
      <c r="D274" s="139" t="s">
        <v>287</v>
      </c>
      <c r="E274" s="140"/>
      <c r="F274" s="140"/>
      <c r="G274" s="140"/>
      <c r="H274" s="140"/>
      <c r="I274" s="140"/>
      <c r="J274" s="140"/>
      <c r="K274" s="141"/>
    </row>
    <row r="275" spans="1:12" ht="44.25" customHeight="1" thickBot="1" x14ac:dyDescent="0.25">
      <c r="A275" s="31"/>
      <c r="B275" s="47"/>
      <c r="C275" s="43"/>
      <c r="D275" s="34"/>
      <c r="E275" s="43"/>
      <c r="F275" s="43"/>
      <c r="G275" s="43"/>
      <c r="H275" s="43"/>
      <c r="I275" s="43"/>
      <c r="J275" s="43"/>
      <c r="K275" s="43"/>
      <c r="L275" s="46"/>
    </row>
    <row r="276" spans="1:12" ht="44.25" customHeight="1" thickBot="1" x14ac:dyDescent="0.25">
      <c r="A276" s="15" t="s">
        <v>88</v>
      </c>
      <c r="B276" s="16" t="s">
        <v>89</v>
      </c>
      <c r="C276" s="17" t="s">
        <v>90</v>
      </c>
      <c r="D276" s="17" t="s">
        <v>91</v>
      </c>
      <c r="E276" s="16" t="s">
        <v>92</v>
      </c>
      <c r="F276" s="17" t="s">
        <v>93</v>
      </c>
      <c r="G276" s="16" t="s">
        <v>94</v>
      </c>
      <c r="H276" s="17" t="s">
        <v>95</v>
      </c>
      <c r="I276" s="17" t="s">
        <v>96</v>
      </c>
      <c r="J276" s="17" t="s">
        <v>97</v>
      </c>
      <c r="K276" s="18" t="s">
        <v>98</v>
      </c>
    </row>
    <row r="277" spans="1:12" x14ac:dyDescent="0.2">
      <c r="A277" s="133">
        <v>42</v>
      </c>
      <c r="B277" s="130" t="s">
        <v>84</v>
      </c>
      <c r="C277" s="11">
        <f>'[4]Nilai Uji Kompetensi 2020'!$E$61</f>
        <v>25</v>
      </c>
      <c r="D277" s="12">
        <f t="shared" si="3"/>
        <v>10</v>
      </c>
      <c r="E277" s="9">
        <f>'[5]4. Kel. Madiun Lor'!$I$17</f>
        <v>27</v>
      </c>
      <c r="F277" s="9">
        <f>'[5]4. Kel. Madiun Lor'!$I$24</f>
        <v>20.399999999999999</v>
      </c>
      <c r="G277" s="9">
        <f>'[5]4. Kel. Madiun Lor'!$I$32</f>
        <v>13.5</v>
      </c>
      <c r="H277" s="9">
        <f>'[5]4. Kel. Madiun Lor'!$I$41</f>
        <v>18</v>
      </c>
      <c r="I277" s="12">
        <f t="shared" si="4"/>
        <v>47.34</v>
      </c>
      <c r="J277" s="12">
        <f t="shared" si="5"/>
        <v>57.34</v>
      </c>
      <c r="K277" s="61" t="s">
        <v>102</v>
      </c>
    </row>
    <row r="278" spans="1:12" ht="61.5" customHeight="1" x14ac:dyDescent="0.2">
      <c r="A278" s="134"/>
      <c r="B278" s="143"/>
      <c r="C278" s="142" t="s">
        <v>133</v>
      </c>
      <c r="D278" s="136" t="s">
        <v>289</v>
      </c>
      <c r="E278" s="137"/>
      <c r="F278" s="137"/>
      <c r="G278" s="137"/>
      <c r="H278" s="137"/>
      <c r="I278" s="137"/>
      <c r="J278" s="137"/>
      <c r="K278" s="138"/>
    </row>
    <row r="279" spans="1:12" ht="45.75" customHeight="1" x14ac:dyDescent="0.2">
      <c r="A279" s="134"/>
      <c r="B279" s="143"/>
      <c r="C279" s="145"/>
      <c r="D279" s="136" t="s">
        <v>135</v>
      </c>
      <c r="E279" s="137"/>
      <c r="F279" s="137"/>
      <c r="G279" s="137"/>
      <c r="H279" s="137"/>
      <c r="I279" s="137"/>
      <c r="J279" s="137"/>
      <c r="K279" s="138"/>
    </row>
    <row r="280" spans="1:12" ht="30" customHeight="1" x14ac:dyDescent="0.2">
      <c r="A280" s="134"/>
      <c r="B280" s="143"/>
      <c r="C280" s="145"/>
      <c r="D280" s="136" t="s">
        <v>169</v>
      </c>
      <c r="E280" s="137"/>
      <c r="F280" s="137"/>
      <c r="G280" s="137"/>
      <c r="H280" s="137"/>
      <c r="I280" s="137"/>
      <c r="J280" s="137"/>
      <c r="K280" s="138"/>
    </row>
    <row r="281" spans="1:12" ht="43.5" customHeight="1" thickBot="1" x14ac:dyDescent="0.25">
      <c r="A281" s="135"/>
      <c r="B281" s="144"/>
      <c r="C281" s="146"/>
      <c r="D281" s="139" t="s">
        <v>191</v>
      </c>
      <c r="E281" s="140"/>
      <c r="F281" s="140"/>
      <c r="G281" s="140"/>
      <c r="H281" s="140"/>
      <c r="I281" s="140"/>
      <c r="J281" s="140"/>
      <c r="K281" s="141"/>
    </row>
    <row r="282" spans="1:12" ht="43.5" customHeight="1" thickBot="1" x14ac:dyDescent="0.25">
      <c r="A282" s="31"/>
      <c r="B282" s="47"/>
      <c r="C282" s="43"/>
      <c r="D282" s="34"/>
      <c r="E282" s="43"/>
      <c r="F282" s="43"/>
      <c r="G282" s="43"/>
      <c r="H282" s="43"/>
      <c r="I282" s="43"/>
      <c r="J282" s="43"/>
      <c r="K282" s="43"/>
      <c r="L282" s="46"/>
    </row>
    <row r="283" spans="1:12" ht="43.5" customHeight="1" thickBot="1" x14ac:dyDescent="0.25">
      <c r="A283" s="15" t="s">
        <v>88</v>
      </c>
      <c r="B283" s="16" t="s">
        <v>89</v>
      </c>
      <c r="C283" s="17" t="s">
        <v>90</v>
      </c>
      <c r="D283" s="17" t="s">
        <v>91</v>
      </c>
      <c r="E283" s="16" t="s">
        <v>92</v>
      </c>
      <c r="F283" s="17" t="s">
        <v>93</v>
      </c>
      <c r="G283" s="16" t="s">
        <v>94</v>
      </c>
      <c r="H283" s="17" t="s">
        <v>95</v>
      </c>
      <c r="I283" s="17" t="s">
        <v>96</v>
      </c>
      <c r="J283" s="17" t="s">
        <v>97</v>
      </c>
      <c r="K283" s="18" t="s">
        <v>98</v>
      </c>
    </row>
    <row r="284" spans="1:12" x14ac:dyDescent="0.2">
      <c r="A284" s="133">
        <v>43</v>
      </c>
      <c r="B284" s="130" t="s">
        <v>127</v>
      </c>
      <c r="C284" s="10">
        <v>59</v>
      </c>
      <c r="D284" s="12">
        <f t="shared" si="3"/>
        <v>23.6</v>
      </c>
      <c r="E284" s="9">
        <v>27</v>
      </c>
      <c r="F284" s="9">
        <v>18.899999999999999</v>
      </c>
      <c r="G284" s="9">
        <v>14.5</v>
      </c>
      <c r="H284" s="9">
        <v>17</v>
      </c>
      <c r="I284" s="12">
        <f t="shared" si="4"/>
        <v>46.440000000000005</v>
      </c>
      <c r="J284" s="12">
        <f t="shared" si="5"/>
        <v>70.040000000000006</v>
      </c>
      <c r="K284" s="61" t="s">
        <v>102</v>
      </c>
    </row>
    <row r="285" spans="1:12" ht="60.75" customHeight="1" x14ac:dyDescent="0.2">
      <c r="A285" s="134"/>
      <c r="B285" s="143"/>
      <c r="C285" s="142" t="s">
        <v>133</v>
      </c>
      <c r="D285" s="136" t="s">
        <v>187</v>
      </c>
      <c r="E285" s="137"/>
      <c r="F285" s="137"/>
      <c r="G285" s="137"/>
      <c r="H285" s="137"/>
      <c r="I285" s="137"/>
      <c r="J285" s="137"/>
      <c r="K285" s="138"/>
    </row>
    <row r="286" spans="1:12" ht="46.5" customHeight="1" x14ac:dyDescent="0.2">
      <c r="A286" s="134"/>
      <c r="B286" s="143"/>
      <c r="C286" s="145"/>
      <c r="D286" s="136" t="s">
        <v>135</v>
      </c>
      <c r="E286" s="137"/>
      <c r="F286" s="137"/>
      <c r="G286" s="137"/>
      <c r="H286" s="137"/>
      <c r="I286" s="137"/>
      <c r="J286" s="137"/>
      <c r="K286" s="138"/>
    </row>
    <row r="287" spans="1:12" ht="33" customHeight="1" x14ac:dyDescent="0.2">
      <c r="A287" s="134"/>
      <c r="B287" s="143"/>
      <c r="C287" s="145"/>
      <c r="D287" s="136" t="s">
        <v>169</v>
      </c>
      <c r="E287" s="137"/>
      <c r="F287" s="137"/>
      <c r="G287" s="137"/>
      <c r="H287" s="137"/>
      <c r="I287" s="137"/>
      <c r="J287" s="137"/>
      <c r="K287" s="138"/>
    </row>
    <row r="288" spans="1:12" ht="48.75" customHeight="1" thickBot="1" x14ac:dyDescent="0.25">
      <c r="A288" s="135"/>
      <c r="B288" s="144"/>
      <c r="C288" s="146"/>
      <c r="D288" s="139" t="s">
        <v>190</v>
      </c>
      <c r="E288" s="140"/>
      <c r="F288" s="140"/>
      <c r="G288" s="140"/>
      <c r="H288" s="140"/>
      <c r="I288" s="140"/>
      <c r="J288" s="140"/>
      <c r="K288" s="141"/>
    </row>
    <row r="289" spans="1:12" ht="48.75" customHeight="1" thickBot="1" x14ac:dyDescent="0.25">
      <c r="A289" s="31"/>
      <c r="B289" s="47"/>
      <c r="C289" s="34"/>
      <c r="D289" s="34"/>
      <c r="E289" s="43"/>
      <c r="F289" s="43"/>
      <c r="G289" s="43"/>
      <c r="H289" s="43"/>
      <c r="I289" s="43"/>
      <c r="J289" s="43"/>
      <c r="K289" s="34"/>
    </row>
    <row r="290" spans="1:12" ht="48.75" customHeight="1" thickBot="1" x14ac:dyDescent="0.25">
      <c r="A290" s="15" t="s">
        <v>88</v>
      </c>
      <c r="B290" s="16" t="s">
        <v>89</v>
      </c>
      <c r="C290" s="17" t="s">
        <v>90</v>
      </c>
      <c r="D290" s="17" t="s">
        <v>91</v>
      </c>
      <c r="E290" s="16" t="s">
        <v>92</v>
      </c>
      <c r="F290" s="17" t="s">
        <v>93</v>
      </c>
      <c r="G290" s="16" t="s">
        <v>94</v>
      </c>
      <c r="H290" s="17" t="s">
        <v>95</v>
      </c>
      <c r="I290" s="17" t="s">
        <v>96</v>
      </c>
      <c r="J290" s="17" t="s">
        <v>97</v>
      </c>
      <c r="K290" s="18" t="s">
        <v>98</v>
      </c>
    </row>
    <row r="291" spans="1:12" ht="14.25" customHeight="1" x14ac:dyDescent="0.2">
      <c r="A291" s="133">
        <v>44</v>
      </c>
      <c r="B291" s="130" t="s">
        <v>75</v>
      </c>
      <c r="C291" s="11">
        <f>'Nilai Uji Kompetensi 2020'!E46</f>
        <v>57</v>
      </c>
      <c r="D291" s="12">
        <f t="shared" si="3"/>
        <v>22.8</v>
      </c>
      <c r="E291" s="9">
        <f>'[6]6. Kel. Taman'!$I$17</f>
        <v>27</v>
      </c>
      <c r="F291" s="9">
        <f>'[6]6. Kel. Taman'!$I$24</f>
        <v>24.599999999999998</v>
      </c>
      <c r="G291" s="9">
        <f>'[6]6. Kel. Taman'!$I$32</f>
        <v>14</v>
      </c>
      <c r="H291" s="9">
        <f>'[6]6. Kel. Taman'!$I$41</f>
        <v>16</v>
      </c>
      <c r="I291" s="12">
        <f t="shared" si="4"/>
        <v>48.959999999999994</v>
      </c>
      <c r="J291" s="12">
        <f t="shared" si="5"/>
        <v>71.759999999999991</v>
      </c>
      <c r="K291" s="61" t="s">
        <v>100</v>
      </c>
    </row>
    <row r="292" spans="1:12" ht="59.25" customHeight="1" x14ac:dyDescent="0.2">
      <c r="A292" s="134"/>
      <c r="B292" s="143"/>
      <c r="C292" s="142" t="s">
        <v>133</v>
      </c>
      <c r="D292" s="136" t="s">
        <v>189</v>
      </c>
      <c r="E292" s="137"/>
      <c r="F292" s="137"/>
      <c r="G292" s="137"/>
      <c r="H292" s="137"/>
      <c r="I292" s="137"/>
      <c r="J292" s="137"/>
      <c r="K292" s="138"/>
    </row>
    <row r="293" spans="1:12" ht="33.75" customHeight="1" x14ac:dyDescent="0.2">
      <c r="A293" s="134"/>
      <c r="B293" s="143"/>
      <c r="C293" s="145"/>
      <c r="D293" s="136" t="s">
        <v>169</v>
      </c>
      <c r="E293" s="137"/>
      <c r="F293" s="137"/>
      <c r="G293" s="137"/>
      <c r="H293" s="137"/>
      <c r="I293" s="137"/>
      <c r="J293" s="137"/>
      <c r="K293" s="138"/>
    </row>
    <row r="294" spans="1:12" ht="48" customHeight="1" thickBot="1" x14ac:dyDescent="0.25">
      <c r="A294" s="135"/>
      <c r="B294" s="144"/>
      <c r="C294" s="146"/>
      <c r="D294" s="139" t="s">
        <v>185</v>
      </c>
      <c r="E294" s="140"/>
      <c r="F294" s="140"/>
      <c r="G294" s="140"/>
      <c r="H294" s="140"/>
      <c r="I294" s="140"/>
      <c r="J294" s="140"/>
      <c r="K294" s="141"/>
    </row>
    <row r="295" spans="1:12" ht="48" customHeight="1" thickBot="1" x14ac:dyDescent="0.25">
      <c r="A295" s="31"/>
      <c r="B295" s="47"/>
      <c r="C295" s="34"/>
      <c r="D295" s="34"/>
      <c r="E295" s="43"/>
      <c r="F295" s="43"/>
      <c r="G295" s="43"/>
      <c r="H295" s="43"/>
      <c r="I295" s="43"/>
      <c r="J295" s="43"/>
      <c r="K295" s="43"/>
      <c r="L295" s="46"/>
    </row>
    <row r="296" spans="1:12" ht="48" customHeight="1" thickBot="1" x14ac:dyDescent="0.25">
      <c r="A296" s="15" t="s">
        <v>88</v>
      </c>
      <c r="B296" s="16" t="s">
        <v>89</v>
      </c>
      <c r="C296" s="17" t="s">
        <v>90</v>
      </c>
      <c r="D296" s="17" t="s">
        <v>91</v>
      </c>
      <c r="E296" s="16" t="s">
        <v>92</v>
      </c>
      <c r="F296" s="17" t="s">
        <v>93</v>
      </c>
      <c r="G296" s="16" t="s">
        <v>94</v>
      </c>
      <c r="H296" s="17" t="s">
        <v>95</v>
      </c>
      <c r="I296" s="17" t="s">
        <v>96</v>
      </c>
      <c r="J296" s="17" t="s">
        <v>97</v>
      </c>
      <c r="K296" s="18" t="s">
        <v>98</v>
      </c>
    </row>
    <row r="297" spans="1:12" ht="16.5" customHeight="1" x14ac:dyDescent="0.2">
      <c r="A297" s="133">
        <v>45</v>
      </c>
      <c r="B297" s="130" t="s">
        <v>125</v>
      </c>
      <c r="C297" s="10">
        <v>63</v>
      </c>
      <c r="D297" s="12">
        <f t="shared" si="3"/>
        <v>25.200000000000003</v>
      </c>
      <c r="E297" s="9">
        <v>27</v>
      </c>
      <c r="F297" s="9">
        <v>19.5</v>
      </c>
      <c r="G297" s="9">
        <v>11</v>
      </c>
      <c r="H297" s="9">
        <v>15</v>
      </c>
      <c r="I297" s="12">
        <f t="shared" si="4"/>
        <v>43.5</v>
      </c>
      <c r="J297" s="12">
        <f t="shared" si="5"/>
        <v>68.7</v>
      </c>
      <c r="K297" s="61" t="s">
        <v>102</v>
      </c>
    </row>
    <row r="298" spans="1:12" ht="59.25" customHeight="1" x14ac:dyDescent="0.2">
      <c r="A298" s="134"/>
      <c r="B298" s="143"/>
      <c r="C298" s="142" t="s">
        <v>133</v>
      </c>
      <c r="D298" s="136" t="s">
        <v>187</v>
      </c>
      <c r="E298" s="137"/>
      <c r="F298" s="137"/>
      <c r="G298" s="137"/>
      <c r="H298" s="137"/>
      <c r="I298" s="137"/>
      <c r="J298" s="137"/>
      <c r="K298" s="138"/>
    </row>
    <row r="299" spans="1:12" ht="45.75" customHeight="1" x14ac:dyDescent="0.2">
      <c r="A299" s="134"/>
      <c r="B299" s="143"/>
      <c r="C299" s="145"/>
      <c r="D299" s="136" t="s">
        <v>135</v>
      </c>
      <c r="E299" s="137"/>
      <c r="F299" s="137"/>
      <c r="G299" s="137"/>
      <c r="H299" s="137"/>
      <c r="I299" s="137"/>
      <c r="J299" s="137"/>
      <c r="K299" s="138"/>
    </row>
    <row r="300" spans="1:12" ht="32.25" customHeight="1" x14ac:dyDescent="0.2">
      <c r="A300" s="134"/>
      <c r="B300" s="143"/>
      <c r="C300" s="145"/>
      <c r="D300" s="136" t="s">
        <v>169</v>
      </c>
      <c r="E300" s="137"/>
      <c r="F300" s="137"/>
      <c r="G300" s="137"/>
      <c r="H300" s="137"/>
      <c r="I300" s="137"/>
      <c r="J300" s="137"/>
      <c r="K300" s="138"/>
    </row>
    <row r="301" spans="1:12" ht="45" customHeight="1" thickBot="1" x14ac:dyDescent="0.25">
      <c r="A301" s="135"/>
      <c r="B301" s="144"/>
      <c r="C301" s="146"/>
      <c r="D301" s="139" t="s">
        <v>188</v>
      </c>
      <c r="E301" s="140"/>
      <c r="F301" s="140"/>
      <c r="G301" s="140"/>
      <c r="H301" s="140"/>
      <c r="I301" s="140"/>
      <c r="J301" s="140"/>
      <c r="K301" s="141"/>
    </row>
    <row r="302" spans="1:12" ht="45" customHeight="1" thickBot="1" x14ac:dyDescent="0.25">
      <c r="A302" s="31"/>
      <c r="B302" s="62"/>
      <c r="C302" s="34"/>
      <c r="D302" s="34"/>
      <c r="E302" s="43"/>
      <c r="F302" s="43"/>
      <c r="G302" s="43"/>
      <c r="H302" s="43"/>
      <c r="I302" s="43"/>
      <c r="J302" s="43"/>
      <c r="K302" s="43"/>
      <c r="L302" s="46"/>
    </row>
    <row r="303" spans="1:12" ht="45" customHeight="1" thickBot="1" x14ac:dyDescent="0.25">
      <c r="A303" s="15" t="s">
        <v>88</v>
      </c>
      <c r="B303" s="16" t="s">
        <v>89</v>
      </c>
      <c r="C303" s="17" t="s">
        <v>90</v>
      </c>
      <c r="D303" s="17" t="s">
        <v>91</v>
      </c>
      <c r="E303" s="16" t="s">
        <v>92</v>
      </c>
      <c r="F303" s="17" t="s">
        <v>93</v>
      </c>
      <c r="G303" s="16" t="s">
        <v>94</v>
      </c>
      <c r="H303" s="17" t="s">
        <v>95</v>
      </c>
      <c r="I303" s="17" t="s">
        <v>96</v>
      </c>
      <c r="J303" s="17" t="s">
        <v>97</v>
      </c>
      <c r="K303" s="18" t="s">
        <v>98</v>
      </c>
    </row>
    <row r="304" spans="1:12" x14ac:dyDescent="0.2">
      <c r="A304" s="133">
        <v>46</v>
      </c>
      <c r="B304" s="130" t="s">
        <v>81</v>
      </c>
      <c r="C304" s="11">
        <f>'Nilai Uji Kompetensi 2020'!E44</f>
        <v>59</v>
      </c>
      <c r="D304" s="12">
        <f t="shared" si="3"/>
        <v>23.6</v>
      </c>
      <c r="E304" s="9">
        <f>'[6]8. Kel. Mojorejo'!$I$17</f>
        <v>27</v>
      </c>
      <c r="F304" s="9">
        <f>'[6]8. Kel. Mojorejo'!$I$24</f>
        <v>18</v>
      </c>
      <c r="G304" s="9">
        <f>'[6]8. Kel. Mojorejo'!$I$32</f>
        <v>11</v>
      </c>
      <c r="H304" s="9">
        <f>'[6]8. Kel. Mojorejo'!$I$41</f>
        <v>15</v>
      </c>
      <c r="I304" s="12">
        <f t="shared" si="4"/>
        <v>42.6</v>
      </c>
      <c r="J304" s="12">
        <f t="shared" si="5"/>
        <v>66.2</v>
      </c>
      <c r="K304" s="48" t="s">
        <v>102</v>
      </c>
    </row>
    <row r="305" spans="1:12" ht="47.25" customHeight="1" x14ac:dyDescent="0.2">
      <c r="A305" s="134"/>
      <c r="B305" s="143"/>
      <c r="C305" s="142" t="s">
        <v>133</v>
      </c>
      <c r="D305" s="136" t="s">
        <v>186</v>
      </c>
      <c r="E305" s="137"/>
      <c r="F305" s="137"/>
      <c r="G305" s="137"/>
      <c r="H305" s="137"/>
      <c r="I305" s="137"/>
      <c r="J305" s="137"/>
      <c r="K305" s="138"/>
    </row>
    <row r="306" spans="1:12" ht="43.5" customHeight="1" x14ac:dyDescent="0.2">
      <c r="A306" s="134"/>
      <c r="B306" s="143"/>
      <c r="C306" s="145"/>
      <c r="D306" s="136" t="s">
        <v>135</v>
      </c>
      <c r="E306" s="137"/>
      <c r="F306" s="137"/>
      <c r="G306" s="137"/>
      <c r="H306" s="137"/>
      <c r="I306" s="137"/>
      <c r="J306" s="137"/>
      <c r="K306" s="138"/>
    </row>
    <row r="307" spans="1:12" ht="30" customHeight="1" x14ac:dyDescent="0.2">
      <c r="A307" s="134"/>
      <c r="B307" s="143"/>
      <c r="C307" s="145"/>
      <c r="D307" s="136" t="s">
        <v>135</v>
      </c>
      <c r="E307" s="137"/>
      <c r="F307" s="137"/>
      <c r="G307" s="137"/>
      <c r="H307" s="137"/>
      <c r="I307" s="137"/>
      <c r="J307" s="137"/>
      <c r="K307" s="138"/>
    </row>
    <row r="308" spans="1:12" ht="48" customHeight="1" thickBot="1" x14ac:dyDescent="0.25">
      <c r="A308" s="135"/>
      <c r="B308" s="144"/>
      <c r="C308" s="146"/>
      <c r="D308" s="139" t="s">
        <v>185</v>
      </c>
      <c r="E308" s="140"/>
      <c r="F308" s="140"/>
      <c r="G308" s="140"/>
      <c r="H308" s="140"/>
      <c r="I308" s="140"/>
      <c r="J308" s="140"/>
      <c r="K308" s="141"/>
    </row>
    <row r="309" spans="1:12" ht="48" customHeight="1" thickBot="1" x14ac:dyDescent="0.25">
      <c r="A309" s="31"/>
      <c r="B309" s="47"/>
      <c r="C309" s="34"/>
      <c r="D309" s="34"/>
      <c r="E309" s="43"/>
      <c r="F309" s="43"/>
      <c r="G309" s="43"/>
      <c r="H309" s="43"/>
      <c r="I309" s="43"/>
      <c r="J309" s="43"/>
      <c r="K309" s="43"/>
      <c r="L309" s="46"/>
    </row>
    <row r="310" spans="1:12" ht="48" customHeight="1" thickBot="1" x14ac:dyDescent="0.25">
      <c r="A310" s="15" t="s">
        <v>88</v>
      </c>
      <c r="B310" s="16" t="s">
        <v>89</v>
      </c>
      <c r="C310" s="17" t="s">
        <v>90</v>
      </c>
      <c r="D310" s="17" t="s">
        <v>91</v>
      </c>
      <c r="E310" s="16" t="s">
        <v>92</v>
      </c>
      <c r="F310" s="17" t="s">
        <v>93</v>
      </c>
      <c r="G310" s="16" t="s">
        <v>94</v>
      </c>
      <c r="H310" s="17" t="s">
        <v>95</v>
      </c>
      <c r="I310" s="17" t="s">
        <v>96</v>
      </c>
      <c r="J310" s="17" t="s">
        <v>97</v>
      </c>
      <c r="K310" s="18" t="s">
        <v>98</v>
      </c>
    </row>
    <row r="311" spans="1:12" x14ac:dyDescent="0.2">
      <c r="A311" s="152">
        <v>47</v>
      </c>
      <c r="B311" s="130" t="s">
        <v>126</v>
      </c>
      <c r="C311" s="10">
        <v>60</v>
      </c>
      <c r="D311" s="12">
        <f t="shared" si="3"/>
        <v>24</v>
      </c>
      <c r="E311" s="9">
        <f>'[7]kertas kerja'!$I$17</f>
        <v>27</v>
      </c>
      <c r="F311" s="9">
        <f>'[7]kertas kerja'!$I$24</f>
        <v>19.2</v>
      </c>
      <c r="G311" s="9">
        <f>'[7]kertas kerja'!$I$32</f>
        <v>10</v>
      </c>
      <c r="H311" s="9">
        <f>'[7]kertas kerja'!$I$41</f>
        <v>15</v>
      </c>
      <c r="I311" s="12">
        <f t="shared" si="4"/>
        <v>42.72</v>
      </c>
      <c r="J311" s="12">
        <f t="shared" si="5"/>
        <v>66.72</v>
      </c>
      <c r="K311" s="61" t="s">
        <v>102</v>
      </c>
    </row>
    <row r="312" spans="1:12" ht="60.75" customHeight="1" thickBot="1" x14ac:dyDescent="0.25">
      <c r="A312" s="153"/>
      <c r="B312" s="143"/>
      <c r="C312" s="142" t="s">
        <v>133</v>
      </c>
      <c r="D312" s="155" t="s">
        <v>184</v>
      </c>
      <c r="E312" s="156"/>
      <c r="F312" s="156"/>
      <c r="G312" s="156"/>
      <c r="H312" s="156"/>
      <c r="I312" s="156"/>
      <c r="J312" s="156"/>
      <c r="K312" s="157"/>
    </row>
    <row r="313" spans="1:12" ht="29.25" customHeight="1" thickBot="1" x14ac:dyDescent="0.25">
      <c r="A313" s="153"/>
      <c r="B313" s="143"/>
      <c r="C313" s="164"/>
      <c r="D313" s="158" t="s">
        <v>180</v>
      </c>
      <c r="E313" s="159"/>
      <c r="F313" s="159"/>
      <c r="G313" s="159"/>
      <c r="H313" s="159"/>
      <c r="I313" s="159"/>
      <c r="J313" s="159"/>
      <c r="K313" s="160"/>
    </row>
    <row r="314" spans="1:12" ht="30.75" customHeight="1" thickBot="1" x14ac:dyDescent="0.25">
      <c r="A314" s="154"/>
      <c r="B314" s="144"/>
      <c r="C314" s="146"/>
      <c r="D314" s="161" t="s">
        <v>169</v>
      </c>
      <c r="E314" s="162"/>
      <c r="F314" s="162"/>
      <c r="G314" s="162"/>
      <c r="H314" s="162"/>
      <c r="I314" s="162"/>
      <c r="J314" s="162"/>
      <c r="K314" s="163"/>
    </row>
    <row r="315" spans="1:12" ht="30.75" customHeight="1" thickBot="1" x14ac:dyDescent="0.25">
      <c r="A315" s="67"/>
      <c r="B315" s="47"/>
      <c r="C315" s="34"/>
      <c r="D315" s="34"/>
      <c r="E315" s="43"/>
      <c r="F315" s="43"/>
      <c r="G315" s="43"/>
      <c r="H315" s="43"/>
      <c r="I315" s="43"/>
      <c r="J315" s="43"/>
      <c r="K315" s="43"/>
      <c r="L315" s="46"/>
    </row>
    <row r="316" spans="1:12" ht="30.75" customHeight="1" thickBot="1" x14ac:dyDescent="0.25">
      <c r="A316" s="15" t="s">
        <v>88</v>
      </c>
      <c r="B316" s="16" t="s">
        <v>89</v>
      </c>
      <c r="C316" s="17" t="s">
        <v>90</v>
      </c>
      <c r="D316" s="17" t="s">
        <v>91</v>
      </c>
      <c r="E316" s="16" t="s">
        <v>92</v>
      </c>
      <c r="F316" s="17" t="s">
        <v>93</v>
      </c>
      <c r="G316" s="16" t="s">
        <v>94</v>
      </c>
      <c r="H316" s="17" t="s">
        <v>95</v>
      </c>
      <c r="I316" s="17" t="s">
        <v>96</v>
      </c>
      <c r="J316" s="17" t="s">
        <v>97</v>
      </c>
      <c r="K316" s="18" t="s">
        <v>98</v>
      </c>
    </row>
    <row r="317" spans="1:12" x14ac:dyDescent="0.2">
      <c r="A317" s="133">
        <v>48</v>
      </c>
      <c r="B317" s="130" t="s">
        <v>87</v>
      </c>
      <c r="C317" s="11">
        <f>'Nilai Uji Kompetensi 2020'!E56</f>
        <v>39</v>
      </c>
      <c r="D317" s="12">
        <f t="shared" si="3"/>
        <v>15.600000000000001</v>
      </c>
      <c r="E317" s="9">
        <f>'[6]2. Kel. Demangan'!$I$17</f>
        <v>27</v>
      </c>
      <c r="F317" s="9">
        <f>'[6]2. Kel. Demangan'!$I$24</f>
        <v>19.8</v>
      </c>
      <c r="G317" s="9">
        <f>'[6]2. Kel. Demangan'!$I$32</f>
        <v>14</v>
      </c>
      <c r="H317" s="9">
        <f>'[6]2. Kel. Demangan'!$I$41</f>
        <v>15</v>
      </c>
      <c r="I317" s="12">
        <f t="shared" si="4"/>
        <v>45.48</v>
      </c>
      <c r="J317" s="12">
        <f t="shared" si="5"/>
        <v>61.08</v>
      </c>
      <c r="K317" s="61" t="s">
        <v>102</v>
      </c>
    </row>
    <row r="318" spans="1:12" ht="45.75" customHeight="1" x14ac:dyDescent="0.2">
      <c r="A318" s="134"/>
      <c r="B318" s="143"/>
      <c r="C318" s="142" t="s">
        <v>133</v>
      </c>
      <c r="D318" s="136" t="s">
        <v>182</v>
      </c>
      <c r="E318" s="137"/>
      <c r="F318" s="137"/>
      <c r="G318" s="137"/>
      <c r="H318" s="137"/>
      <c r="I318" s="137"/>
      <c r="J318" s="137"/>
      <c r="K318" s="138"/>
    </row>
    <row r="319" spans="1:12" ht="30" customHeight="1" x14ac:dyDescent="0.2">
      <c r="A319" s="134"/>
      <c r="B319" s="143"/>
      <c r="C319" s="145"/>
      <c r="D319" s="136" t="s">
        <v>180</v>
      </c>
      <c r="E319" s="137"/>
      <c r="F319" s="137"/>
      <c r="G319" s="137"/>
      <c r="H319" s="137"/>
      <c r="I319" s="137"/>
      <c r="J319" s="137"/>
      <c r="K319" s="138"/>
    </row>
    <row r="320" spans="1:12" ht="33" customHeight="1" x14ac:dyDescent="0.2">
      <c r="A320" s="134"/>
      <c r="B320" s="143"/>
      <c r="C320" s="145"/>
      <c r="D320" s="136" t="s">
        <v>169</v>
      </c>
      <c r="E320" s="137"/>
      <c r="F320" s="137"/>
      <c r="G320" s="137"/>
      <c r="H320" s="137"/>
      <c r="I320" s="137"/>
      <c r="J320" s="137"/>
      <c r="K320" s="138"/>
    </row>
    <row r="321" spans="1:12" ht="45.75" customHeight="1" thickBot="1" x14ac:dyDescent="0.25">
      <c r="A321" s="135"/>
      <c r="B321" s="144"/>
      <c r="C321" s="146"/>
      <c r="D321" s="139" t="s">
        <v>181</v>
      </c>
      <c r="E321" s="140"/>
      <c r="F321" s="140"/>
      <c r="G321" s="140"/>
      <c r="H321" s="140"/>
      <c r="I321" s="140"/>
      <c r="J321" s="140"/>
      <c r="K321" s="141"/>
    </row>
    <row r="322" spans="1:12" ht="45.75" customHeight="1" thickBot="1" x14ac:dyDescent="0.25">
      <c r="A322" s="52"/>
      <c r="B322" s="68"/>
      <c r="C322" s="55"/>
      <c r="D322" s="55"/>
      <c r="E322" s="43"/>
      <c r="F322" s="43"/>
      <c r="G322" s="43"/>
      <c r="H322" s="43"/>
      <c r="I322" s="43"/>
      <c r="J322" s="43"/>
      <c r="K322" s="55"/>
    </row>
    <row r="323" spans="1:12" ht="45.75" customHeight="1" thickBot="1" x14ac:dyDescent="0.25">
      <c r="A323" s="15" t="s">
        <v>88</v>
      </c>
      <c r="B323" s="16" t="s">
        <v>89</v>
      </c>
      <c r="C323" s="17" t="s">
        <v>90</v>
      </c>
      <c r="D323" s="17" t="s">
        <v>91</v>
      </c>
      <c r="E323" s="16" t="s">
        <v>92</v>
      </c>
      <c r="F323" s="17" t="s">
        <v>93</v>
      </c>
      <c r="G323" s="16" t="s">
        <v>94</v>
      </c>
      <c r="H323" s="17" t="s">
        <v>95</v>
      </c>
      <c r="I323" s="17" t="s">
        <v>96</v>
      </c>
      <c r="J323" s="17" t="s">
        <v>97</v>
      </c>
      <c r="K323" s="18" t="s">
        <v>98</v>
      </c>
    </row>
    <row r="324" spans="1:12" x14ac:dyDescent="0.2">
      <c r="A324" s="133">
        <v>49</v>
      </c>
      <c r="B324" s="130" t="s">
        <v>129</v>
      </c>
      <c r="C324" s="10">
        <v>46</v>
      </c>
      <c r="D324" s="12">
        <f t="shared" si="3"/>
        <v>18.400000000000002</v>
      </c>
      <c r="E324" s="9">
        <v>27</v>
      </c>
      <c r="F324" s="9">
        <v>18.3</v>
      </c>
      <c r="G324" s="9">
        <v>14.5</v>
      </c>
      <c r="H324" s="9">
        <v>17</v>
      </c>
      <c r="I324" s="12">
        <f t="shared" si="4"/>
        <v>46.08</v>
      </c>
      <c r="J324" s="12">
        <f t="shared" si="5"/>
        <v>64.48</v>
      </c>
      <c r="K324" s="61" t="s">
        <v>102</v>
      </c>
    </row>
    <row r="325" spans="1:12" ht="42.75" customHeight="1" x14ac:dyDescent="0.2">
      <c r="A325" s="134"/>
      <c r="B325" s="143"/>
      <c r="C325" s="142" t="s">
        <v>133</v>
      </c>
      <c r="D325" s="136" t="s">
        <v>183</v>
      </c>
      <c r="E325" s="137"/>
      <c r="F325" s="137"/>
      <c r="G325" s="137"/>
      <c r="H325" s="137"/>
      <c r="I325" s="137"/>
      <c r="J325" s="137"/>
      <c r="K325" s="138"/>
    </row>
    <row r="326" spans="1:12" ht="42.75" customHeight="1" x14ac:dyDescent="0.2">
      <c r="A326" s="134"/>
      <c r="B326" s="143"/>
      <c r="C326" s="145"/>
      <c r="D326" s="136" t="s">
        <v>135</v>
      </c>
      <c r="E326" s="137"/>
      <c r="F326" s="137"/>
      <c r="G326" s="137"/>
      <c r="H326" s="137"/>
      <c r="I326" s="137"/>
      <c r="J326" s="137"/>
      <c r="K326" s="138"/>
    </row>
    <row r="327" spans="1:12" ht="29.25" customHeight="1" x14ac:dyDescent="0.2">
      <c r="A327" s="134"/>
      <c r="B327" s="143"/>
      <c r="C327" s="145"/>
      <c r="D327" s="136" t="s">
        <v>169</v>
      </c>
      <c r="E327" s="137"/>
      <c r="F327" s="137"/>
      <c r="G327" s="137"/>
      <c r="H327" s="137"/>
      <c r="I327" s="137"/>
      <c r="J327" s="137"/>
      <c r="K327" s="138"/>
    </row>
    <row r="328" spans="1:12" ht="45" customHeight="1" thickBot="1" x14ac:dyDescent="0.25">
      <c r="A328" s="135"/>
      <c r="B328" s="144"/>
      <c r="C328" s="146"/>
      <c r="D328" s="139" t="s">
        <v>181</v>
      </c>
      <c r="E328" s="140"/>
      <c r="F328" s="140"/>
      <c r="G328" s="140"/>
      <c r="H328" s="140"/>
      <c r="I328" s="140"/>
      <c r="J328" s="140"/>
      <c r="K328" s="141"/>
    </row>
    <row r="329" spans="1:12" ht="45" customHeight="1" thickBot="1" x14ac:dyDescent="0.25">
      <c r="A329" s="31"/>
      <c r="B329" s="47"/>
      <c r="C329" s="34"/>
      <c r="D329" s="43"/>
      <c r="E329" s="43"/>
      <c r="F329" s="43"/>
      <c r="G329" s="43"/>
      <c r="H329" s="43"/>
      <c r="I329" s="43"/>
      <c r="J329" s="43"/>
      <c r="K329" s="43"/>
      <c r="L329" s="46"/>
    </row>
    <row r="330" spans="1:12" ht="45" customHeight="1" thickBot="1" x14ac:dyDescent="0.25">
      <c r="A330" s="15" t="s">
        <v>88</v>
      </c>
      <c r="B330" s="16" t="s">
        <v>89</v>
      </c>
      <c r="C330" s="17" t="s">
        <v>90</v>
      </c>
      <c r="D330" s="17" t="s">
        <v>91</v>
      </c>
      <c r="E330" s="16" t="s">
        <v>92</v>
      </c>
      <c r="F330" s="17" t="s">
        <v>93</v>
      </c>
      <c r="G330" s="16" t="s">
        <v>94</v>
      </c>
      <c r="H330" s="17" t="s">
        <v>95</v>
      </c>
      <c r="I330" s="17" t="s">
        <v>96</v>
      </c>
      <c r="J330" s="17" t="s">
        <v>97</v>
      </c>
      <c r="K330" s="18" t="s">
        <v>98</v>
      </c>
    </row>
    <row r="331" spans="1:12" x14ac:dyDescent="0.2">
      <c r="A331" s="152">
        <v>50</v>
      </c>
      <c r="B331" s="130" t="s">
        <v>290</v>
      </c>
      <c r="C331" s="11">
        <f>'[4]Nilai Uji Kompetensi 2020'!$E$26</f>
        <v>74</v>
      </c>
      <c r="D331" s="12">
        <f t="shared" si="3"/>
        <v>29.6</v>
      </c>
      <c r="E331" s="9">
        <f>'[5]6. Kel. Patihan'!$I$17</f>
        <v>27</v>
      </c>
      <c r="F331" s="9">
        <f>'[5]6. Kel. Patihan'!$I$24</f>
        <v>18.899999999999999</v>
      </c>
      <c r="G331" s="9">
        <f>'[5]6. Kel. Patihan'!$I$32</f>
        <v>12</v>
      </c>
      <c r="H331" s="9">
        <f>'[5]6. Kel. Patihan'!$I$41</f>
        <v>15</v>
      </c>
      <c r="I331" s="12">
        <f t="shared" si="4"/>
        <v>43.74</v>
      </c>
      <c r="J331" s="12">
        <f t="shared" si="5"/>
        <v>73.34</v>
      </c>
      <c r="K331" s="61" t="s">
        <v>100</v>
      </c>
    </row>
    <row r="332" spans="1:12" ht="58.5" customHeight="1" x14ac:dyDescent="0.2">
      <c r="A332" s="153"/>
      <c r="B332" s="143"/>
      <c r="C332" s="142" t="s">
        <v>133</v>
      </c>
      <c r="D332" s="136" t="s">
        <v>291</v>
      </c>
      <c r="E332" s="137"/>
      <c r="F332" s="137"/>
      <c r="G332" s="137"/>
      <c r="H332" s="137"/>
      <c r="I332" s="137"/>
      <c r="J332" s="137"/>
      <c r="K332" s="138"/>
    </row>
    <row r="333" spans="1:12" ht="44.25" customHeight="1" x14ac:dyDescent="0.2">
      <c r="A333" s="153"/>
      <c r="B333" s="143"/>
      <c r="C333" s="143"/>
      <c r="D333" s="136" t="s">
        <v>135</v>
      </c>
      <c r="E333" s="137"/>
      <c r="F333" s="137"/>
      <c r="G333" s="137"/>
      <c r="H333" s="137"/>
      <c r="I333" s="137"/>
      <c r="J333" s="137"/>
      <c r="K333" s="138"/>
    </row>
    <row r="334" spans="1:12" ht="31.5" customHeight="1" x14ac:dyDescent="0.2">
      <c r="A334" s="153"/>
      <c r="B334" s="143"/>
      <c r="C334" s="143"/>
      <c r="D334" s="136" t="s">
        <v>169</v>
      </c>
      <c r="E334" s="137"/>
      <c r="F334" s="137"/>
      <c r="G334" s="137"/>
      <c r="H334" s="137"/>
      <c r="I334" s="137"/>
      <c r="J334" s="137"/>
      <c r="K334" s="138"/>
    </row>
    <row r="335" spans="1:12" ht="44.25" customHeight="1" thickBot="1" x14ac:dyDescent="0.25">
      <c r="A335" s="154"/>
      <c r="B335" s="144"/>
      <c r="C335" s="144"/>
      <c r="D335" s="139" t="s">
        <v>181</v>
      </c>
      <c r="E335" s="140"/>
      <c r="F335" s="140"/>
      <c r="G335" s="140"/>
      <c r="H335" s="140"/>
      <c r="I335" s="140"/>
      <c r="J335" s="140"/>
      <c r="K335" s="141"/>
    </row>
    <row r="336" spans="1:12" ht="44.25" customHeight="1" thickBot="1" x14ac:dyDescent="0.25">
      <c r="A336" s="67"/>
      <c r="B336" s="62"/>
      <c r="C336" s="47"/>
      <c r="D336" s="34"/>
      <c r="E336" s="43"/>
      <c r="F336" s="43"/>
      <c r="G336" s="43"/>
      <c r="H336" s="43"/>
      <c r="I336" s="43"/>
      <c r="J336" s="43"/>
      <c r="K336" s="43"/>
      <c r="L336" s="46"/>
    </row>
    <row r="337" spans="1:12" ht="44.25" customHeight="1" thickBot="1" x14ac:dyDescent="0.25">
      <c r="A337" s="15" t="s">
        <v>88</v>
      </c>
      <c r="B337" s="16" t="s">
        <v>89</v>
      </c>
      <c r="C337" s="17" t="s">
        <v>90</v>
      </c>
      <c r="D337" s="17" t="s">
        <v>91</v>
      </c>
      <c r="E337" s="16" t="s">
        <v>92</v>
      </c>
      <c r="F337" s="17" t="s">
        <v>93</v>
      </c>
      <c r="G337" s="16" t="s">
        <v>94</v>
      </c>
      <c r="H337" s="17" t="s">
        <v>95</v>
      </c>
      <c r="I337" s="17" t="s">
        <v>96</v>
      </c>
      <c r="J337" s="17" t="s">
        <v>97</v>
      </c>
      <c r="K337" s="18" t="s">
        <v>98</v>
      </c>
    </row>
    <row r="338" spans="1:12" ht="28.5" x14ac:dyDescent="0.2">
      <c r="A338" s="133">
        <v>51</v>
      </c>
      <c r="B338" s="149" t="s">
        <v>128</v>
      </c>
      <c r="C338" s="10">
        <v>47</v>
      </c>
      <c r="D338" s="12">
        <f t="shared" si="3"/>
        <v>18.8</v>
      </c>
      <c r="E338" s="9">
        <v>27</v>
      </c>
      <c r="F338" s="9">
        <v>18.600000000000001</v>
      </c>
      <c r="G338" s="9">
        <v>11</v>
      </c>
      <c r="H338" s="9">
        <v>15</v>
      </c>
      <c r="I338" s="12">
        <f t="shared" si="4"/>
        <v>42.959999999999994</v>
      </c>
      <c r="J338" s="12">
        <f t="shared" si="5"/>
        <v>61.759999999999991</v>
      </c>
      <c r="K338" s="65" t="s">
        <v>102</v>
      </c>
    </row>
    <row r="339" spans="1:12" ht="45" customHeight="1" x14ac:dyDescent="0.2">
      <c r="A339" s="134"/>
      <c r="B339" s="150"/>
      <c r="C339" s="142" t="s">
        <v>133</v>
      </c>
      <c r="D339" s="136" t="s">
        <v>182</v>
      </c>
      <c r="E339" s="137"/>
      <c r="F339" s="137"/>
      <c r="G339" s="137"/>
      <c r="H339" s="137"/>
      <c r="I339" s="137"/>
      <c r="J339" s="137"/>
      <c r="K339" s="138"/>
    </row>
    <row r="340" spans="1:12" ht="30" customHeight="1" x14ac:dyDescent="0.2">
      <c r="A340" s="134"/>
      <c r="B340" s="150"/>
      <c r="C340" s="145"/>
      <c r="D340" s="136" t="s">
        <v>180</v>
      </c>
      <c r="E340" s="137"/>
      <c r="F340" s="137"/>
      <c r="G340" s="137"/>
      <c r="H340" s="137"/>
      <c r="I340" s="137"/>
      <c r="J340" s="137"/>
      <c r="K340" s="138"/>
    </row>
    <row r="341" spans="1:12" ht="30" customHeight="1" x14ac:dyDescent="0.2">
      <c r="A341" s="134"/>
      <c r="B341" s="150"/>
      <c r="C341" s="145"/>
      <c r="D341" s="136" t="s">
        <v>169</v>
      </c>
      <c r="E341" s="137"/>
      <c r="F341" s="137"/>
      <c r="G341" s="137"/>
      <c r="H341" s="137"/>
      <c r="I341" s="137"/>
      <c r="J341" s="137"/>
      <c r="K341" s="138"/>
    </row>
    <row r="342" spans="1:12" ht="46.5" customHeight="1" thickBot="1" x14ac:dyDescent="0.25">
      <c r="A342" s="135"/>
      <c r="B342" s="151"/>
      <c r="C342" s="146"/>
      <c r="D342" s="139" t="s">
        <v>181</v>
      </c>
      <c r="E342" s="140"/>
      <c r="F342" s="140"/>
      <c r="G342" s="140"/>
      <c r="H342" s="140"/>
      <c r="I342" s="140"/>
      <c r="J342" s="140"/>
      <c r="K342" s="141"/>
    </row>
    <row r="343" spans="1:12" ht="46.5" customHeight="1" thickBot="1" x14ac:dyDescent="0.25">
      <c r="A343" s="31"/>
      <c r="B343" s="35"/>
      <c r="C343" s="34"/>
      <c r="D343" s="34"/>
      <c r="E343" s="43"/>
      <c r="F343" s="43"/>
      <c r="G343" s="43"/>
      <c r="H343" s="43"/>
      <c r="I343" s="43"/>
      <c r="J343" s="43"/>
      <c r="K343" s="43"/>
      <c r="L343" s="46"/>
    </row>
    <row r="344" spans="1:12" ht="46.5" customHeight="1" thickBot="1" x14ac:dyDescent="0.25">
      <c r="A344" s="15" t="s">
        <v>88</v>
      </c>
      <c r="B344" s="16" t="s">
        <v>89</v>
      </c>
      <c r="C344" s="17" t="s">
        <v>90</v>
      </c>
      <c r="D344" s="17" t="s">
        <v>91</v>
      </c>
      <c r="E344" s="16" t="s">
        <v>92</v>
      </c>
      <c r="F344" s="17" t="s">
        <v>93</v>
      </c>
      <c r="G344" s="16" t="s">
        <v>94</v>
      </c>
      <c r="H344" s="17" t="s">
        <v>95</v>
      </c>
      <c r="I344" s="17" t="s">
        <v>96</v>
      </c>
      <c r="J344" s="17" t="s">
        <v>97</v>
      </c>
      <c r="K344" s="18" t="s">
        <v>98</v>
      </c>
    </row>
    <row r="345" spans="1:12" x14ac:dyDescent="0.2">
      <c r="A345" s="133">
        <v>52</v>
      </c>
      <c r="B345" s="130" t="s">
        <v>105</v>
      </c>
      <c r="C345" s="11">
        <f>'Nilai Uji Kompetensi 2020'!E57</f>
        <v>39</v>
      </c>
      <c r="D345" s="12">
        <f t="shared" si="3"/>
        <v>15.600000000000001</v>
      </c>
      <c r="E345" s="9">
        <f>'[2]2. Kel. O3'!$I$17</f>
        <v>27</v>
      </c>
      <c r="F345" s="9">
        <f>'[2]2. Kel. O3'!$I$24</f>
        <v>19.8</v>
      </c>
      <c r="G345" s="9">
        <f>'[2]2. Kel. O3'!$I$32</f>
        <v>16.5</v>
      </c>
      <c r="H345" s="9">
        <f>'[2]2. Kel. O3'!$I$41</f>
        <v>18</v>
      </c>
      <c r="I345" s="12">
        <f t="shared" si="4"/>
        <v>48.779999999999994</v>
      </c>
      <c r="J345" s="12">
        <f t="shared" si="5"/>
        <v>64.38</v>
      </c>
      <c r="K345" s="44" t="s">
        <v>102</v>
      </c>
    </row>
    <row r="346" spans="1:12" ht="45.75" customHeight="1" x14ac:dyDescent="0.2">
      <c r="A346" s="134"/>
      <c r="B346" s="131"/>
      <c r="C346" s="142" t="s">
        <v>133</v>
      </c>
      <c r="D346" s="136" t="s">
        <v>179</v>
      </c>
      <c r="E346" s="137"/>
      <c r="F346" s="137"/>
      <c r="G346" s="137"/>
      <c r="H346" s="137"/>
      <c r="I346" s="137"/>
      <c r="J346" s="137"/>
      <c r="K346" s="138"/>
    </row>
    <row r="347" spans="1:12" ht="44.25" customHeight="1" x14ac:dyDescent="0.2">
      <c r="A347" s="134"/>
      <c r="B347" s="131"/>
      <c r="C347" s="145"/>
      <c r="D347" s="136" t="s">
        <v>177</v>
      </c>
      <c r="E347" s="137"/>
      <c r="F347" s="137"/>
      <c r="G347" s="137"/>
      <c r="H347" s="137"/>
      <c r="I347" s="137"/>
      <c r="J347" s="137"/>
      <c r="K347" s="138"/>
    </row>
    <row r="348" spans="1:12" ht="46.5" customHeight="1" thickBot="1" x14ac:dyDescent="0.25">
      <c r="A348" s="135"/>
      <c r="B348" s="132"/>
      <c r="C348" s="146"/>
      <c r="D348" s="139" t="s">
        <v>176</v>
      </c>
      <c r="E348" s="140"/>
      <c r="F348" s="140"/>
      <c r="G348" s="140"/>
      <c r="H348" s="140"/>
      <c r="I348" s="140"/>
      <c r="J348" s="140"/>
      <c r="K348" s="141"/>
    </row>
    <row r="349" spans="1:12" ht="46.5" customHeight="1" thickBot="1" x14ac:dyDescent="0.25">
      <c r="A349" s="31"/>
      <c r="B349" s="32"/>
      <c r="C349" s="34"/>
      <c r="D349" s="34"/>
      <c r="E349" s="43"/>
      <c r="F349" s="43"/>
      <c r="G349" s="43"/>
      <c r="H349" s="43"/>
      <c r="I349" s="43"/>
      <c r="J349" s="43"/>
      <c r="K349" s="43"/>
      <c r="L349" s="46"/>
    </row>
    <row r="350" spans="1:12" ht="46.5" customHeight="1" thickBot="1" x14ac:dyDescent="0.25">
      <c r="A350" s="15" t="s">
        <v>88</v>
      </c>
      <c r="B350" s="16" t="s">
        <v>89</v>
      </c>
      <c r="C350" s="17" t="s">
        <v>90</v>
      </c>
      <c r="D350" s="17" t="s">
        <v>91</v>
      </c>
      <c r="E350" s="16" t="s">
        <v>92</v>
      </c>
      <c r="F350" s="17" t="s">
        <v>93</v>
      </c>
      <c r="G350" s="16" t="s">
        <v>94</v>
      </c>
      <c r="H350" s="17" t="s">
        <v>95</v>
      </c>
      <c r="I350" s="17" t="s">
        <v>96</v>
      </c>
      <c r="J350" s="17" t="s">
        <v>97</v>
      </c>
      <c r="K350" s="18" t="s">
        <v>98</v>
      </c>
    </row>
    <row r="351" spans="1:12" x14ac:dyDescent="0.2">
      <c r="A351" s="133">
        <v>53</v>
      </c>
      <c r="B351" s="130" t="s">
        <v>130</v>
      </c>
      <c r="C351" s="11">
        <v>30.5</v>
      </c>
      <c r="D351" s="12">
        <f t="shared" si="3"/>
        <v>12.200000000000001</v>
      </c>
      <c r="E351" s="9">
        <v>27</v>
      </c>
      <c r="F351" s="9">
        <v>28.9</v>
      </c>
      <c r="G351" s="9">
        <v>11</v>
      </c>
      <c r="H351" s="9">
        <v>15</v>
      </c>
      <c r="I351" s="12">
        <f t="shared" si="4"/>
        <v>49.14</v>
      </c>
      <c r="J351" s="12">
        <f t="shared" si="5"/>
        <v>61.34</v>
      </c>
      <c r="K351" s="44" t="s">
        <v>102</v>
      </c>
    </row>
    <row r="352" spans="1:12" ht="46.5" customHeight="1" x14ac:dyDescent="0.2">
      <c r="A352" s="134"/>
      <c r="B352" s="131"/>
      <c r="C352" s="142" t="s">
        <v>133</v>
      </c>
      <c r="D352" s="136" t="s">
        <v>178</v>
      </c>
      <c r="E352" s="137"/>
      <c r="F352" s="137"/>
      <c r="G352" s="137"/>
      <c r="H352" s="137"/>
      <c r="I352" s="137"/>
      <c r="J352" s="137"/>
      <c r="K352" s="138"/>
    </row>
    <row r="353" spans="1:16" ht="33" customHeight="1" x14ac:dyDescent="0.2">
      <c r="A353" s="134"/>
      <c r="B353" s="131"/>
      <c r="C353" s="145"/>
      <c r="D353" s="136" t="s">
        <v>177</v>
      </c>
      <c r="E353" s="137"/>
      <c r="F353" s="137"/>
      <c r="G353" s="137"/>
      <c r="H353" s="137"/>
      <c r="I353" s="137"/>
      <c r="J353" s="137"/>
      <c r="K353" s="138"/>
    </row>
    <row r="354" spans="1:16" ht="31.5" customHeight="1" x14ac:dyDescent="0.2">
      <c r="A354" s="134"/>
      <c r="B354" s="131"/>
      <c r="C354" s="145"/>
      <c r="D354" s="136" t="s">
        <v>169</v>
      </c>
      <c r="E354" s="137"/>
      <c r="F354" s="137"/>
      <c r="G354" s="137"/>
      <c r="H354" s="137"/>
      <c r="I354" s="137"/>
      <c r="J354" s="137"/>
      <c r="K354" s="138"/>
    </row>
    <row r="355" spans="1:16" ht="42.75" customHeight="1" thickBot="1" x14ac:dyDescent="0.25">
      <c r="A355" s="135"/>
      <c r="B355" s="132"/>
      <c r="C355" s="146"/>
      <c r="D355" s="139" t="s">
        <v>176</v>
      </c>
      <c r="E355" s="140"/>
      <c r="F355" s="140"/>
      <c r="G355" s="140"/>
      <c r="H355" s="140"/>
      <c r="I355" s="140"/>
      <c r="J355" s="140"/>
      <c r="K355" s="141"/>
    </row>
    <row r="356" spans="1:16" ht="42.75" customHeight="1" thickBot="1" x14ac:dyDescent="0.25">
      <c r="A356" s="31"/>
      <c r="B356" s="45"/>
      <c r="C356" s="34"/>
      <c r="D356" s="34"/>
      <c r="E356" s="43"/>
      <c r="F356" s="43"/>
      <c r="G356" s="43"/>
      <c r="H356" s="43"/>
      <c r="I356" s="43"/>
      <c r="J356" s="43"/>
      <c r="K356" s="43"/>
      <c r="L356" s="46"/>
    </row>
    <row r="357" spans="1:16" ht="42.75" customHeight="1" thickBot="1" x14ac:dyDescent="0.25">
      <c r="A357" s="15" t="s">
        <v>88</v>
      </c>
      <c r="B357" s="16" t="s">
        <v>89</v>
      </c>
      <c r="C357" s="17" t="s">
        <v>90</v>
      </c>
      <c r="D357" s="17" t="s">
        <v>91</v>
      </c>
      <c r="E357" s="16" t="s">
        <v>92</v>
      </c>
      <c r="F357" s="17" t="s">
        <v>93</v>
      </c>
      <c r="G357" s="16" t="s">
        <v>94</v>
      </c>
      <c r="H357" s="17" t="s">
        <v>95</v>
      </c>
      <c r="I357" s="17" t="s">
        <v>96</v>
      </c>
      <c r="J357" s="17" t="s">
        <v>97</v>
      </c>
      <c r="K357" s="18" t="s">
        <v>98</v>
      </c>
    </row>
    <row r="358" spans="1:16" x14ac:dyDescent="0.2">
      <c r="A358" s="133">
        <v>54</v>
      </c>
      <c r="B358" s="130" t="s">
        <v>80</v>
      </c>
      <c r="C358" s="11">
        <f>'Nilai Uji Kompetensi 2020'!E35</f>
        <v>69</v>
      </c>
      <c r="D358" s="12">
        <f t="shared" si="3"/>
        <v>27.6</v>
      </c>
      <c r="E358" s="9">
        <f>'[6]3. Kel. Josenan'!$I$17</f>
        <v>27</v>
      </c>
      <c r="F358" s="9">
        <f>'[6]3. Kel. Josenan'!$I$24</f>
        <v>19.5</v>
      </c>
      <c r="G358" s="9">
        <f>'[6]3. Kel. Josenan'!$I$32</f>
        <v>12.5</v>
      </c>
      <c r="H358" s="9">
        <f>'[6]3. Kel. Josenan'!$I$41</f>
        <v>15</v>
      </c>
      <c r="I358" s="12">
        <f t="shared" si="4"/>
        <v>44.4</v>
      </c>
      <c r="J358" s="12">
        <f t="shared" si="5"/>
        <v>72</v>
      </c>
      <c r="K358" s="61" t="s">
        <v>102</v>
      </c>
    </row>
    <row r="359" spans="1:16" ht="57.75" customHeight="1" x14ac:dyDescent="0.2">
      <c r="A359" s="147"/>
      <c r="B359" s="143"/>
      <c r="C359" s="142" t="s">
        <v>133</v>
      </c>
      <c r="D359" s="136" t="s">
        <v>167</v>
      </c>
      <c r="E359" s="137"/>
      <c r="F359" s="137"/>
      <c r="G359" s="137"/>
      <c r="H359" s="137"/>
      <c r="I359" s="137"/>
      <c r="J359" s="137"/>
      <c r="K359" s="138"/>
    </row>
    <row r="360" spans="1:16" ht="30.75" customHeight="1" x14ac:dyDescent="0.2">
      <c r="A360" s="147"/>
      <c r="B360" s="143"/>
      <c r="C360" s="145"/>
      <c r="D360" s="136" t="s">
        <v>170</v>
      </c>
      <c r="E360" s="137"/>
      <c r="F360" s="137"/>
      <c r="G360" s="137"/>
      <c r="H360" s="137"/>
      <c r="I360" s="137"/>
      <c r="J360" s="137"/>
      <c r="K360" s="138"/>
    </row>
    <row r="361" spans="1:16" ht="29.25" customHeight="1" x14ac:dyDescent="0.2">
      <c r="A361" s="147"/>
      <c r="B361" s="143"/>
      <c r="C361" s="145"/>
      <c r="D361" s="136" t="s">
        <v>169</v>
      </c>
      <c r="E361" s="137"/>
      <c r="F361" s="137"/>
      <c r="G361" s="137"/>
      <c r="H361" s="137"/>
      <c r="I361" s="137"/>
      <c r="J361" s="137"/>
      <c r="K361" s="138"/>
    </row>
    <row r="362" spans="1:16" ht="47.25" customHeight="1" thickBot="1" x14ac:dyDescent="0.25">
      <c r="A362" s="148"/>
      <c r="B362" s="144"/>
      <c r="C362" s="146"/>
      <c r="D362" s="139" t="s">
        <v>175</v>
      </c>
      <c r="E362" s="140"/>
      <c r="F362" s="140"/>
      <c r="G362" s="140"/>
      <c r="H362" s="140"/>
      <c r="I362" s="140"/>
      <c r="J362" s="140"/>
      <c r="K362" s="141"/>
    </row>
    <row r="363" spans="1:16" ht="47.25" customHeight="1" thickBot="1" x14ac:dyDescent="0.25">
      <c r="A363" s="60"/>
      <c r="B363" s="47"/>
      <c r="C363" s="43"/>
      <c r="D363" s="34"/>
      <c r="E363" s="43"/>
      <c r="F363" s="43"/>
      <c r="G363" s="43"/>
      <c r="H363" s="43"/>
      <c r="I363" s="43"/>
      <c r="J363" s="43"/>
      <c r="K363" s="43"/>
      <c r="L363" s="46"/>
    </row>
    <row r="364" spans="1:16" ht="47.25" customHeight="1" thickBot="1" x14ac:dyDescent="0.25">
      <c r="A364" s="15" t="s">
        <v>88</v>
      </c>
      <c r="B364" s="16" t="s">
        <v>89</v>
      </c>
      <c r="C364" s="17" t="s">
        <v>90</v>
      </c>
      <c r="D364" s="17" t="s">
        <v>91</v>
      </c>
      <c r="E364" s="16" t="s">
        <v>92</v>
      </c>
      <c r="F364" s="17" t="s">
        <v>93</v>
      </c>
      <c r="G364" s="16" t="s">
        <v>94</v>
      </c>
      <c r="H364" s="17" t="s">
        <v>95</v>
      </c>
      <c r="I364" s="17" t="s">
        <v>96</v>
      </c>
      <c r="J364" s="17" t="s">
        <v>97</v>
      </c>
      <c r="K364" s="18" t="s">
        <v>98</v>
      </c>
      <c r="O364" s="46"/>
      <c r="P364" s="46"/>
    </row>
    <row r="365" spans="1:16" x14ac:dyDescent="0.2">
      <c r="A365" s="133">
        <v>55</v>
      </c>
      <c r="B365" s="130" t="s">
        <v>28</v>
      </c>
      <c r="C365" s="9">
        <f>'Nilai Uji Kompetensi 2020'!E58</f>
        <v>34</v>
      </c>
      <c r="D365" s="12">
        <f t="shared" si="3"/>
        <v>13.600000000000001</v>
      </c>
      <c r="E365" s="9">
        <f>'[1]11. Dinas PUTR'!$I$17</f>
        <v>18</v>
      </c>
      <c r="F365" s="9">
        <f>'[1]11. Dinas PUTR'!$I$24</f>
        <v>21</v>
      </c>
      <c r="G365" s="9">
        <f>'[1]11. Dinas PUTR'!$I$32</f>
        <v>13.5</v>
      </c>
      <c r="H365" s="9">
        <f>'[1]11. Dinas PUTR'!$I$41</f>
        <v>15</v>
      </c>
      <c r="I365" s="12">
        <f t="shared" si="4"/>
        <v>40.5</v>
      </c>
      <c r="J365" s="12">
        <f t="shared" si="5"/>
        <v>54.1</v>
      </c>
      <c r="K365" s="48" t="s">
        <v>102</v>
      </c>
    </row>
    <row r="366" spans="1:16" ht="18" customHeight="1" x14ac:dyDescent="0.2">
      <c r="A366" s="134"/>
      <c r="B366" s="131"/>
      <c r="C366" s="142" t="s">
        <v>133</v>
      </c>
      <c r="D366" s="136" t="s">
        <v>172</v>
      </c>
      <c r="E366" s="137"/>
      <c r="F366" s="137"/>
      <c r="G366" s="137"/>
      <c r="H366" s="137"/>
      <c r="I366" s="137"/>
      <c r="J366" s="137"/>
      <c r="K366" s="138"/>
    </row>
    <row r="367" spans="1:16" ht="61.5" customHeight="1" x14ac:dyDescent="0.2">
      <c r="A367" s="134"/>
      <c r="B367" s="131"/>
      <c r="C367" s="143"/>
      <c r="D367" s="136" t="s">
        <v>295</v>
      </c>
      <c r="E367" s="137"/>
      <c r="F367" s="137"/>
      <c r="G367" s="137"/>
      <c r="H367" s="137"/>
      <c r="I367" s="137"/>
      <c r="J367" s="137"/>
      <c r="K367" s="138"/>
    </row>
    <row r="368" spans="1:16" ht="16.5" customHeight="1" x14ac:dyDescent="0.2">
      <c r="A368" s="134"/>
      <c r="B368" s="131"/>
      <c r="C368" s="143"/>
      <c r="D368" s="136" t="s">
        <v>149</v>
      </c>
      <c r="E368" s="137"/>
      <c r="F368" s="137"/>
      <c r="G368" s="137"/>
      <c r="H368" s="137"/>
      <c r="I368" s="137"/>
      <c r="J368" s="137"/>
      <c r="K368" s="138"/>
    </row>
    <row r="369" spans="1:12" ht="46.5" customHeight="1" x14ac:dyDescent="0.2">
      <c r="A369" s="134"/>
      <c r="B369" s="131"/>
      <c r="C369" s="143"/>
      <c r="D369" s="136" t="s">
        <v>296</v>
      </c>
      <c r="E369" s="137"/>
      <c r="F369" s="137"/>
      <c r="G369" s="137"/>
      <c r="H369" s="137"/>
      <c r="I369" s="137"/>
      <c r="J369" s="137"/>
      <c r="K369" s="138"/>
    </row>
    <row r="370" spans="1:12" ht="28.5" customHeight="1" x14ac:dyDescent="0.2">
      <c r="A370" s="134"/>
      <c r="B370" s="131"/>
      <c r="C370" s="143"/>
      <c r="D370" s="136" t="s">
        <v>173</v>
      </c>
      <c r="E370" s="137"/>
      <c r="F370" s="137"/>
      <c r="G370" s="137"/>
      <c r="H370" s="137"/>
      <c r="I370" s="137"/>
      <c r="J370" s="137"/>
      <c r="K370" s="138"/>
    </row>
    <row r="371" spans="1:12" ht="42.75" customHeight="1" thickBot="1" x14ac:dyDescent="0.25">
      <c r="A371" s="135"/>
      <c r="B371" s="132"/>
      <c r="C371" s="144"/>
      <c r="D371" s="139" t="s">
        <v>174</v>
      </c>
      <c r="E371" s="140"/>
      <c r="F371" s="140"/>
      <c r="G371" s="140"/>
      <c r="H371" s="140"/>
      <c r="I371" s="140"/>
      <c r="J371" s="140"/>
      <c r="K371" s="141"/>
    </row>
    <row r="372" spans="1:12" ht="42.75" customHeight="1" thickBot="1" x14ac:dyDescent="0.25">
      <c r="A372" s="31"/>
      <c r="B372" s="45"/>
      <c r="C372" s="47"/>
      <c r="D372" s="34"/>
      <c r="E372" s="43"/>
      <c r="F372" s="43"/>
      <c r="G372" s="43"/>
      <c r="H372" s="43"/>
      <c r="I372" s="43"/>
      <c r="J372" s="43"/>
      <c r="K372" s="43"/>
      <c r="L372" s="46"/>
    </row>
    <row r="373" spans="1:12" ht="42.75" customHeight="1" thickBot="1" x14ac:dyDescent="0.25">
      <c r="A373" s="15" t="s">
        <v>88</v>
      </c>
      <c r="B373" s="16" t="s">
        <v>89</v>
      </c>
      <c r="C373" s="17" t="s">
        <v>90</v>
      </c>
      <c r="D373" s="17" t="s">
        <v>91</v>
      </c>
      <c r="E373" s="16" t="s">
        <v>92</v>
      </c>
      <c r="F373" s="17" t="s">
        <v>93</v>
      </c>
      <c r="G373" s="16" t="s">
        <v>94</v>
      </c>
      <c r="H373" s="17" t="s">
        <v>95</v>
      </c>
      <c r="I373" s="17" t="s">
        <v>96</v>
      </c>
      <c r="J373" s="17" t="s">
        <v>97</v>
      </c>
      <c r="K373" s="18" t="s">
        <v>98</v>
      </c>
    </row>
    <row r="374" spans="1:12" ht="14.25" customHeight="1" x14ac:dyDescent="0.2">
      <c r="A374" s="133">
        <v>56</v>
      </c>
      <c r="B374" s="130" t="s">
        <v>299</v>
      </c>
      <c r="C374" s="49">
        <f>'Nilai Uji Kompetensi 2020'!E45</f>
        <v>58</v>
      </c>
      <c r="D374" s="12">
        <f>C374*40%</f>
        <v>23.200000000000003</v>
      </c>
      <c r="E374" s="9">
        <f>'[6]5. Kel. Kejuron'!$I$17</f>
        <v>27</v>
      </c>
      <c r="F374" s="9">
        <f>'[6]5. Kel. Kejuron'!$I$24</f>
        <v>18.899999999999999</v>
      </c>
      <c r="G374" s="9">
        <f>'[6]5. Kel. Kejuron'!$I$32</f>
        <v>11</v>
      </c>
      <c r="H374" s="9">
        <f>'[6]5. Kel. Kejuron'!$I$41</f>
        <v>15</v>
      </c>
      <c r="I374" s="12">
        <f t="shared" si="4"/>
        <v>43.14</v>
      </c>
      <c r="J374" s="12">
        <f t="shared" si="5"/>
        <v>66.34</v>
      </c>
      <c r="K374" s="44" t="s">
        <v>102</v>
      </c>
    </row>
    <row r="375" spans="1:12" ht="60.75" customHeight="1" x14ac:dyDescent="0.2">
      <c r="A375" s="134"/>
      <c r="B375" s="131"/>
      <c r="C375" s="142" t="s">
        <v>133</v>
      </c>
      <c r="D375" s="136" t="s">
        <v>167</v>
      </c>
      <c r="E375" s="137"/>
      <c r="F375" s="137"/>
      <c r="G375" s="137"/>
      <c r="H375" s="137"/>
      <c r="I375" s="137"/>
      <c r="J375" s="137"/>
      <c r="K375" s="138"/>
    </row>
    <row r="376" spans="1:12" ht="33" customHeight="1" x14ac:dyDescent="0.2">
      <c r="A376" s="134"/>
      <c r="B376" s="131"/>
      <c r="C376" s="145"/>
      <c r="D376" s="136" t="s">
        <v>170</v>
      </c>
      <c r="E376" s="137"/>
      <c r="F376" s="137"/>
      <c r="G376" s="137"/>
      <c r="H376" s="137"/>
      <c r="I376" s="137"/>
      <c r="J376" s="137"/>
      <c r="K376" s="138"/>
    </row>
    <row r="377" spans="1:12" ht="34.5" customHeight="1" x14ac:dyDescent="0.2">
      <c r="A377" s="134"/>
      <c r="B377" s="131"/>
      <c r="C377" s="145"/>
      <c r="D377" s="136" t="s">
        <v>169</v>
      </c>
      <c r="E377" s="137"/>
      <c r="F377" s="137"/>
      <c r="G377" s="137"/>
      <c r="H377" s="137"/>
      <c r="I377" s="137"/>
      <c r="J377" s="137"/>
      <c r="K377" s="138"/>
    </row>
    <row r="378" spans="1:12" ht="44.25" customHeight="1" thickBot="1" x14ac:dyDescent="0.25">
      <c r="A378" s="135"/>
      <c r="B378" s="132"/>
      <c r="C378" s="146"/>
      <c r="D378" s="139" t="s">
        <v>171</v>
      </c>
      <c r="E378" s="140"/>
      <c r="F378" s="140"/>
      <c r="G378" s="140"/>
      <c r="H378" s="140"/>
      <c r="I378" s="140"/>
      <c r="J378" s="140"/>
      <c r="K378" s="141"/>
    </row>
    <row r="379" spans="1:12" x14ac:dyDescent="0.2">
      <c r="J379" s="13"/>
    </row>
    <row r="380" spans="1:12" ht="15" thickBot="1" x14ac:dyDescent="0.25"/>
    <row r="381" spans="1:12" ht="42" customHeight="1" x14ac:dyDescent="0.2">
      <c r="A381" s="113" t="s">
        <v>232</v>
      </c>
      <c r="B381" s="114"/>
      <c r="C381" s="70" t="s">
        <v>90</v>
      </c>
      <c r="D381" s="70" t="s">
        <v>91</v>
      </c>
      <c r="E381" s="71" t="s">
        <v>92</v>
      </c>
      <c r="F381" s="70" t="s">
        <v>93</v>
      </c>
      <c r="G381" s="71" t="s">
        <v>94</v>
      </c>
      <c r="H381" s="70" t="s">
        <v>95</v>
      </c>
      <c r="I381" s="70" t="s">
        <v>96</v>
      </c>
      <c r="J381" s="70" t="s">
        <v>97</v>
      </c>
      <c r="K381" s="72" t="s">
        <v>98</v>
      </c>
    </row>
    <row r="382" spans="1:12" ht="42" customHeight="1" thickBot="1" x14ac:dyDescent="0.25">
      <c r="A382" s="115" t="s">
        <v>233</v>
      </c>
      <c r="B382" s="116"/>
      <c r="C382" s="90">
        <v>64.930000000000007</v>
      </c>
      <c r="D382" s="221">
        <f>C382*40%</f>
        <v>25.972000000000005</v>
      </c>
      <c r="E382" s="90">
        <v>25</v>
      </c>
      <c r="F382" s="90">
        <v>22.02</v>
      </c>
      <c r="G382" s="90">
        <v>15.61</v>
      </c>
      <c r="H382" s="90">
        <v>17.34</v>
      </c>
      <c r="I382" s="89">
        <v>47.97</v>
      </c>
      <c r="J382" s="221">
        <f>D382+I382</f>
        <v>73.942000000000007</v>
      </c>
      <c r="K382" s="91" t="s">
        <v>234</v>
      </c>
    </row>
  </sheetData>
  <sortState ref="A3:K59">
    <sortCondition descending="1" ref="J2"/>
  </sortState>
  <mergeCells count="380">
    <mergeCell ref="D39:K39"/>
    <mergeCell ref="D99:K99"/>
    <mergeCell ref="D100:K100"/>
    <mergeCell ref="D101:K101"/>
    <mergeCell ref="D102:K102"/>
    <mergeCell ref="D106:K106"/>
    <mergeCell ref="D107:K107"/>
    <mergeCell ref="D108:K108"/>
    <mergeCell ref="D109:K109"/>
    <mergeCell ref="D69:K69"/>
    <mergeCell ref="D73:K73"/>
    <mergeCell ref="D74:K74"/>
    <mergeCell ref="D60:K60"/>
    <mergeCell ref="D61:K61"/>
    <mergeCell ref="D62:K62"/>
    <mergeCell ref="D63:K63"/>
    <mergeCell ref="D67:K67"/>
    <mergeCell ref="D68:K68"/>
    <mergeCell ref="D113:K113"/>
    <mergeCell ref="D142:K142"/>
    <mergeCell ref="D131:K131"/>
    <mergeCell ref="D132:K132"/>
    <mergeCell ref="D134:K134"/>
    <mergeCell ref="D135:K135"/>
    <mergeCell ref="D133:K133"/>
    <mergeCell ref="C113:C115"/>
    <mergeCell ref="C119:C120"/>
    <mergeCell ref="C124:C127"/>
    <mergeCell ref="C131:C135"/>
    <mergeCell ref="C139:C142"/>
    <mergeCell ref="D124:K124"/>
    <mergeCell ref="D125:K125"/>
    <mergeCell ref="D126:K126"/>
    <mergeCell ref="D127:K127"/>
    <mergeCell ref="D119:K119"/>
    <mergeCell ref="D120:K120"/>
    <mergeCell ref="D139:K139"/>
    <mergeCell ref="D140:K140"/>
    <mergeCell ref="D141:K141"/>
    <mergeCell ref="D114:K114"/>
    <mergeCell ref="D115:K115"/>
    <mergeCell ref="B138:B142"/>
    <mergeCell ref="B130:B135"/>
    <mergeCell ref="B123:B127"/>
    <mergeCell ref="B118:B120"/>
    <mergeCell ref="B112:B115"/>
    <mergeCell ref="A112:A115"/>
    <mergeCell ref="A118:A120"/>
    <mergeCell ref="A123:A127"/>
    <mergeCell ref="A130:A135"/>
    <mergeCell ref="A138:A142"/>
    <mergeCell ref="C106:C109"/>
    <mergeCell ref="B105:B109"/>
    <mergeCell ref="A105:A109"/>
    <mergeCell ref="A77:A82"/>
    <mergeCell ref="B77:B82"/>
    <mergeCell ref="C78:C82"/>
    <mergeCell ref="C86:C88"/>
    <mergeCell ref="B85:B88"/>
    <mergeCell ref="A85:A88"/>
    <mergeCell ref="B72:B74"/>
    <mergeCell ref="A72:A74"/>
    <mergeCell ref="B51:B56"/>
    <mergeCell ref="A51:A56"/>
    <mergeCell ref="C52:C56"/>
    <mergeCell ref="C60:C63"/>
    <mergeCell ref="B59:B63"/>
    <mergeCell ref="A59:A63"/>
    <mergeCell ref="C92:C95"/>
    <mergeCell ref="B91:B95"/>
    <mergeCell ref="A91:A95"/>
    <mergeCell ref="C73:C74"/>
    <mergeCell ref="B37:B40"/>
    <mergeCell ref="A37:A40"/>
    <mergeCell ref="A43:A48"/>
    <mergeCell ref="B43:B48"/>
    <mergeCell ref="C44:C48"/>
    <mergeCell ref="C99:C102"/>
    <mergeCell ref="B98:B102"/>
    <mergeCell ref="A98:A102"/>
    <mergeCell ref="A4:A7"/>
    <mergeCell ref="A10:A13"/>
    <mergeCell ref="B10:B13"/>
    <mergeCell ref="B4:B7"/>
    <mergeCell ref="B16:B18"/>
    <mergeCell ref="A16:A18"/>
    <mergeCell ref="A21:A23"/>
    <mergeCell ref="B21:B23"/>
    <mergeCell ref="B26:B28"/>
    <mergeCell ref="A26:A28"/>
    <mergeCell ref="B31:B34"/>
    <mergeCell ref="A31:A34"/>
    <mergeCell ref="C32:C34"/>
    <mergeCell ref="C11:C12"/>
    <mergeCell ref="A66:A69"/>
    <mergeCell ref="B66:B69"/>
    <mergeCell ref="C153:C156"/>
    <mergeCell ref="B152:B156"/>
    <mergeCell ref="A152:A156"/>
    <mergeCell ref="D146:K146"/>
    <mergeCell ref="D147:K147"/>
    <mergeCell ref="D148:K148"/>
    <mergeCell ref="D149:K149"/>
    <mergeCell ref="C146:C149"/>
    <mergeCell ref="B145:B149"/>
    <mergeCell ref="A145:A149"/>
    <mergeCell ref="D153:K153"/>
    <mergeCell ref="D154:K154"/>
    <mergeCell ref="D155:K155"/>
    <mergeCell ref="D156:K156"/>
    <mergeCell ref="D164:K164"/>
    <mergeCell ref="C160:C164"/>
    <mergeCell ref="B159:B164"/>
    <mergeCell ref="A159:A164"/>
    <mergeCell ref="D162:K162"/>
    <mergeCell ref="B174:B178"/>
    <mergeCell ref="A174:A178"/>
    <mergeCell ref="D168:K168"/>
    <mergeCell ref="D169:K169"/>
    <mergeCell ref="D170:K170"/>
    <mergeCell ref="D171:K171"/>
    <mergeCell ref="C168:C171"/>
    <mergeCell ref="B167:B171"/>
    <mergeCell ref="A167:A171"/>
    <mergeCell ref="D160:K160"/>
    <mergeCell ref="D175:K175"/>
    <mergeCell ref="D176:K176"/>
    <mergeCell ref="D177:K177"/>
    <mergeCell ref="D178:K178"/>
    <mergeCell ref="C175:C178"/>
    <mergeCell ref="D161:K161"/>
    <mergeCell ref="D163:K163"/>
    <mergeCell ref="B188:B192"/>
    <mergeCell ref="A188:A192"/>
    <mergeCell ref="D182:K182"/>
    <mergeCell ref="D183:K183"/>
    <mergeCell ref="D184:K184"/>
    <mergeCell ref="D185:K185"/>
    <mergeCell ref="C182:C185"/>
    <mergeCell ref="A181:A185"/>
    <mergeCell ref="B181:B185"/>
    <mergeCell ref="D189:K189"/>
    <mergeCell ref="D190:K190"/>
    <mergeCell ref="D191:K191"/>
    <mergeCell ref="D192:K192"/>
    <mergeCell ref="C189:C192"/>
    <mergeCell ref="A195:A199"/>
    <mergeCell ref="B195:B199"/>
    <mergeCell ref="C196:C199"/>
    <mergeCell ref="D196:K196"/>
    <mergeCell ref="D197:K197"/>
    <mergeCell ref="D198:K198"/>
    <mergeCell ref="D199:K199"/>
    <mergeCell ref="C203:C205"/>
    <mergeCell ref="B202:B205"/>
    <mergeCell ref="A202:A205"/>
    <mergeCell ref="D203:K203"/>
    <mergeCell ref="D204:K204"/>
    <mergeCell ref="D205:K205"/>
    <mergeCell ref="B208:B211"/>
    <mergeCell ref="A208:A211"/>
    <mergeCell ref="C209:C211"/>
    <mergeCell ref="D209:K209"/>
    <mergeCell ref="D210:K210"/>
    <mergeCell ref="D211:K211"/>
    <mergeCell ref="C223:C226"/>
    <mergeCell ref="B222:B226"/>
    <mergeCell ref="A222:A226"/>
    <mergeCell ref="D224:K224"/>
    <mergeCell ref="A214:A219"/>
    <mergeCell ref="B214:B219"/>
    <mergeCell ref="C215:C219"/>
    <mergeCell ref="D215:K215"/>
    <mergeCell ref="D218:K218"/>
    <mergeCell ref="D219:K219"/>
    <mergeCell ref="D216:K216"/>
    <mergeCell ref="D217:K217"/>
    <mergeCell ref="D223:K223"/>
    <mergeCell ref="D225:K225"/>
    <mergeCell ref="D226:K226"/>
    <mergeCell ref="C230:C233"/>
    <mergeCell ref="B229:B233"/>
    <mergeCell ref="A229:A233"/>
    <mergeCell ref="D230:K230"/>
    <mergeCell ref="D231:K231"/>
    <mergeCell ref="D232:K232"/>
    <mergeCell ref="D233:K233"/>
    <mergeCell ref="B243:B248"/>
    <mergeCell ref="A243:A248"/>
    <mergeCell ref="D245:K245"/>
    <mergeCell ref="D246:K246"/>
    <mergeCell ref="D247:K247"/>
    <mergeCell ref="D248:K248"/>
    <mergeCell ref="C244:C248"/>
    <mergeCell ref="D244:K244"/>
    <mergeCell ref="D237:K237"/>
    <mergeCell ref="D238:K238"/>
    <mergeCell ref="D239:K239"/>
    <mergeCell ref="D240:K240"/>
    <mergeCell ref="C237:C240"/>
    <mergeCell ref="B236:B240"/>
    <mergeCell ref="A236:A240"/>
    <mergeCell ref="C252:C255"/>
    <mergeCell ref="B251:B255"/>
    <mergeCell ref="A251:A255"/>
    <mergeCell ref="D252:K252"/>
    <mergeCell ref="D253:K253"/>
    <mergeCell ref="D254:K254"/>
    <mergeCell ref="D255:K255"/>
    <mergeCell ref="B266:B269"/>
    <mergeCell ref="A266:A269"/>
    <mergeCell ref="D260:K260"/>
    <mergeCell ref="D261:K261"/>
    <mergeCell ref="D262:K262"/>
    <mergeCell ref="D263:K263"/>
    <mergeCell ref="B258:B263"/>
    <mergeCell ref="A258:A263"/>
    <mergeCell ref="C259:C263"/>
    <mergeCell ref="D259:K259"/>
    <mergeCell ref="D267:K267"/>
    <mergeCell ref="D268:K268"/>
    <mergeCell ref="D269:K269"/>
    <mergeCell ref="C267:C269"/>
    <mergeCell ref="B277:B281"/>
    <mergeCell ref="A277:A281"/>
    <mergeCell ref="D273:K273"/>
    <mergeCell ref="D274:K274"/>
    <mergeCell ref="C273:C274"/>
    <mergeCell ref="B272:B274"/>
    <mergeCell ref="A272:A274"/>
    <mergeCell ref="D278:K278"/>
    <mergeCell ref="D279:K279"/>
    <mergeCell ref="D280:K280"/>
    <mergeCell ref="D281:K281"/>
    <mergeCell ref="C278:C281"/>
    <mergeCell ref="B284:B288"/>
    <mergeCell ref="A284:A288"/>
    <mergeCell ref="C285:C288"/>
    <mergeCell ref="D285:K285"/>
    <mergeCell ref="D286:K286"/>
    <mergeCell ref="D287:K287"/>
    <mergeCell ref="D288:K288"/>
    <mergeCell ref="C292:C294"/>
    <mergeCell ref="B291:B294"/>
    <mergeCell ref="A291:A294"/>
    <mergeCell ref="D292:K292"/>
    <mergeCell ref="D293:K293"/>
    <mergeCell ref="D294:K294"/>
    <mergeCell ref="B297:B301"/>
    <mergeCell ref="A297:A301"/>
    <mergeCell ref="C298:C301"/>
    <mergeCell ref="D298:K298"/>
    <mergeCell ref="D299:K299"/>
    <mergeCell ref="D300:K300"/>
    <mergeCell ref="D301:K301"/>
    <mergeCell ref="B304:B308"/>
    <mergeCell ref="A304:A308"/>
    <mergeCell ref="C305:C308"/>
    <mergeCell ref="D305:K305"/>
    <mergeCell ref="D306:K306"/>
    <mergeCell ref="D307:K307"/>
    <mergeCell ref="D308:K308"/>
    <mergeCell ref="A311:A314"/>
    <mergeCell ref="B311:B314"/>
    <mergeCell ref="D312:K312"/>
    <mergeCell ref="D313:K313"/>
    <mergeCell ref="D314:K314"/>
    <mergeCell ref="C312:C314"/>
    <mergeCell ref="B317:B321"/>
    <mergeCell ref="A317:A321"/>
    <mergeCell ref="C318:C321"/>
    <mergeCell ref="D318:K318"/>
    <mergeCell ref="D319:K319"/>
    <mergeCell ref="D320:K320"/>
    <mergeCell ref="D321:K321"/>
    <mergeCell ref="B331:B335"/>
    <mergeCell ref="A331:A335"/>
    <mergeCell ref="D325:K325"/>
    <mergeCell ref="D326:K326"/>
    <mergeCell ref="D327:K327"/>
    <mergeCell ref="D328:K328"/>
    <mergeCell ref="B324:B328"/>
    <mergeCell ref="A324:A328"/>
    <mergeCell ref="C325:C328"/>
    <mergeCell ref="D332:K332"/>
    <mergeCell ref="D333:K333"/>
    <mergeCell ref="D334:K334"/>
    <mergeCell ref="D335:K335"/>
    <mergeCell ref="C332:C335"/>
    <mergeCell ref="B338:B342"/>
    <mergeCell ref="A338:A342"/>
    <mergeCell ref="C339:C342"/>
    <mergeCell ref="D339:K339"/>
    <mergeCell ref="D340:K340"/>
    <mergeCell ref="D341:K341"/>
    <mergeCell ref="D342:K342"/>
    <mergeCell ref="A345:A348"/>
    <mergeCell ref="B345:B348"/>
    <mergeCell ref="C346:C348"/>
    <mergeCell ref="D346:K346"/>
    <mergeCell ref="D347:K347"/>
    <mergeCell ref="D348:K348"/>
    <mergeCell ref="B358:B362"/>
    <mergeCell ref="A358:A362"/>
    <mergeCell ref="C352:C355"/>
    <mergeCell ref="B351:B355"/>
    <mergeCell ref="A351:A355"/>
    <mergeCell ref="D359:K359"/>
    <mergeCell ref="D361:K361"/>
    <mergeCell ref="D362:K362"/>
    <mergeCell ref="D360:K360"/>
    <mergeCell ref="D352:K352"/>
    <mergeCell ref="D353:K353"/>
    <mergeCell ref="D354:K354"/>
    <mergeCell ref="D355:K355"/>
    <mergeCell ref="C359:C362"/>
    <mergeCell ref="B374:B378"/>
    <mergeCell ref="A374:A378"/>
    <mergeCell ref="D366:K366"/>
    <mergeCell ref="D371:K371"/>
    <mergeCell ref="D367:K367"/>
    <mergeCell ref="D368:K368"/>
    <mergeCell ref="D369:K369"/>
    <mergeCell ref="D370:K370"/>
    <mergeCell ref="C366:C371"/>
    <mergeCell ref="B365:B371"/>
    <mergeCell ref="A365:A371"/>
    <mergeCell ref="D375:K375"/>
    <mergeCell ref="D376:K376"/>
    <mergeCell ref="D377:K377"/>
    <mergeCell ref="D378:K378"/>
    <mergeCell ref="C375:C378"/>
    <mergeCell ref="D33:K33"/>
    <mergeCell ref="D38:K38"/>
    <mergeCell ref="D95:K95"/>
    <mergeCell ref="D34:K34"/>
    <mergeCell ref="D93:K93"/>
    <mergeCell ref="D94:K94"/>
    <mergeCell ref="D86:K86"/>
    <mergeCell ref="D87:K87"/>
    <mergeCell ref="D80:K80"/>
    <mergeCell ref="D88:K88"/>
    <mergeCell ref="D82:K82"/>
    <mergeCell ref="D78:K78"/>
    <mergeCell ref="D79:K79"/>
    <mergeCell ref="D55:K55"/>
    <mergeCell ref="D81:K81"/>
    <mergeCell ref="D56:K56"/>
    <mergeCell ref="D48:K48"/>
    <mergeCell ref="D52:K52"/>
    <mergeCell ref="D53:K53"/>
    <mergeCell ref="D54:K54"/>
    <mergeCell ref="D44:K44"/>
    <mergeCell ref="D45:K45"/>
    <mergeCell ref="D46:K46"/>
    <mergeCell ref="D47:K47"/>
    <mergeCell ref="A381:B381"/>
    <mergeCell ref="A382:B382"/>
    <mergeCell ref="C17:C18"/>
    <mergeCell ref="D17:K17"/>
    <mergeCell ref="D18:K18"/>
    <mergeCell ref="A1:K1"/>
    <mergeCell ref="D5:K5"/>
    <mergeCell ref="D6:K6"/>
    <mergeCell ref="C5:C6"/>
    <mergeCell ref="D7:K7"/>
    <mergeCell ref="D32:K32"/>
    <mergeCell ref="D11:K11"/>
    <mergeCell ref="D12:K12"/>
    <mergeCell ref="D13:K13"/>
    <mergeCell ref="C38:C40"/>
    <mergeCell ref="D40:K40"/>
    <mergeCell ref="C22:C23"/>
    <mergeCell ref="D22:K22"/>
    <mergeCell ref="D23:K23"/>
    <mergeCell ref="D27:K27"/>
    <mergeCell ref="D28:K28"/>
    <mergeCell ref="C27:C28"/>
    <mergeCell ref="D92:K92"/>
    <mergeCell ref="C67:C69"/>
  </mergeCells>
  <printOptions horizontalCentered="1"/>
  <pageMargins left="0.5" right="0.5" top="0.66929133858267698" bottom="0.39370078740157499" header="0.31496062992126" footer="0.31496062992126"/>
  <pageSetup paperSize="129" scale="8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8" zoomScale="85" zoomScaleNormal="85" workbookViewId="0">
      <selection activeCell="C63" sqref="C63"/>
    </sheetView>
  </sheetViews>
  <sheetFormatPr defaultColWidth="9.140625" defaultRowHeight="14.25" x14ac:dyDescent="0.2"/>
  <cols>
    <col min="1" max="1" width="6" style="8" customWidth="1"/>
    <col min="2" max="2" width="39.42578125" style="8" customWidth="1"/>
    <col min="3" max="3" width="18.140625" style="8" customWidth="1"/>
    <col min="4" max="4" width="20.5703125" style="8" customWidth="1"/>
    <col min="5" max="5" width="6.5703125" style="8" customWidth="1"/>
    <col min="6" max="6" width="11.85546875" style="8" customWidth="1"/>
    <col min="7" max="7" width="14.42578125" style="8" customWidth="1"/>
    <col min="8" max="8" width="10" style="8" customWidth="1"/>
    <col min="9" max="9" width="18.42578125" style="8" customWidth="1"/>
    <col min="10" max="10" width="13.140625" style="8" customWidth="1"/>
    <col min="11" max="11" width="14.42578125" style="8" customWidth="1"/>
    <col min="12" max="16384" width="9.140625" style="8"/>
  </cols>
  <sheetData>
    <row r="1" spans="1:11" ht="15" x14ac:dyDescent="0.2">
      <c r="A1" s="111" t="s">
        <v>277</v>
      </c>
      <c r="B1" s="112"/>
      <c r="C1" s="112"/>
      <c r="D1" s="112"/>
      <c r="E1" s="112"/>
      <c r="F1" s="112"/>
      <c r="G1" s="112"/>
      <c r="H1" s="112"/>
      <c r="I1" s="112"/>
      <c r="J1" s="112"/>
      <c r="K1" s="112"/>
    </row>
    <row r="2" spans="1:11" ht="26.45" customHeight="1" thickBot="1" x14ac:dyDescent="0.25">
      <c r="A2" s="29"/>
      <c r="B2" s="30"/>
      <c r="C2" s="30"/>
      <c r="D2" s="30"/>
      <c r="E2" s="30"/>
      <c r="F2" s="30"/>
      <c r="G2" s="30"/>
      <c r="H2" s="30"/>
      <c r="I2" s="30"/>
      <c r="J2" s="30"/>
      <c r="K2" s="30"/>
    </row>
    <row r="3" spans="1:11" ht="57" x14ac:dyDescent="0.2">
      <c r="A3" s="94" t="s">
        <v>88</v>
      </c>
      <c r="B3" s="95" t="s">
        <v>89</v>
      </c>
      <c r="C3" s="96" t="s">
        <v>90</v>
      </c>
      <c r="D3" s="96" t="s">
        <v>91</v>
      </c>
      <c r="E3" s="95" t="s">
        <v>92</v>
      </c>
      <c r="F3" s="96" t="s">
        <v>93</v>
      </c>
      <c r="G3" s="95" t="s">
        <v>94</v>
      </c>
      <c r="H3" s="96" t="s">
        <v>95</v>
      </c>
      <c r="I3" s="96" t="s">
        <v>96</v>
      </c>
      <c r="J3" s="96" t="s">
        <v>97</v>
      </c>
      <c r="K3" s="97" t="s">
        <v>98</v>
      </c>
    </row>
    <row r="4" spans="1:11" ht="28.5" customHeight="1" x14ac:dyDescent="0.2">
      <c r="A4" s="85">
        <v>1</v>
      </c>
      <c r="B4" s="86" t="s">
        <v>297</v>
      </c>
      <c r="C4" s="88">
        <f>'Nilai Uji Kompetensi 2020'!E17</f>
        <v>81</v>
      </c>
      <c r="D4" s="12">
        <f t="shared" ref="D4:D35" si="0">C4*40%</f>
        <v>32.4</v>
      </c>
      <c r="E4" s="9">
        <f>'[1]12. Dinas Perkim'!$I$17</f>
        <v>25.5</v>
      </c>
      <c r="F4" s="9">
        <f>'[1]12. Dinas Perkim'!$I$24</f>
        <v>26.7</v>
      </c>
      <c r="G4" s="9">
        <f>'[1]12. Dinas Perkim'!$I$32</f>
        <v>19</v>
      </c>
      <c r="H4" s="9">
        <f>'[1]12. Dinas Perkim'!$I$41</f>
        <v>19</v>
      </c>
      <c r="I4" s="12">
        <f t="shared" ref="I4:I35" si="1">SUM(E4:H4)*60%</f>
        <v>54.12</v>
      </c>
      <c r="J4" s="12">
        <f t="shared" ref="J4:J35" si="2">I4+D4</f>
        <v>86.52</v>
      </c>
      <c r="K4" s="37" t="s">
        <v>298</v>
      </c>
    </row>
    <row r="5" spans="1:11" s="24" customFormat="1" ht="32.25" customHeight="1" x14ac:dyDescent="0.25">
      <c r="A5" s="85">
        <v>2</v>
      </c>
      <c r="B5" s="86" t="s">
        <v>54</v>
      </c>
      <c r="C5" s="93">
        <v>85</v>
      </c>
      <c r="D5" s="26">
        <f t="shared" si="0"/>
        <v>34</v>
      </c>
      <c r="E5" s="27">
        <v>24</v>
      </c>
      <c r="F5" s="27">
        <v>25.2</v>
      </c>
      <c r="G5" s="27">
        <v>18</v>
      </c>
      <c r="H5" s="27">
        <v>20</v>
      </c>
      <c r="I5" s="26">
        <f t="shared" si="1"/>
        <v>52.32</v>
      </c>
      <c r="J5" s="26">
        <f t="shared" si="2"/>
        <v>86.32</v>
      </c>
      <c r="K5" s="37" t="s">
        <v>298</v>
      </c>
    </row>
    <row r="6" spans="1:11" s="24" customFormat="1" ht="24" customHeight="1" x14ac:dyDescent="0.25">
      <c r="A6" s="85">
        <v>3</v>
      </c>
      <c r="B6" s="92" t="s">
        <v>33</v>
      </c>
      <c r="C6" s="93">
        <f>'Nilai Uji Kompetensi 2020'!E10</f>
        <v>84</v>
      </c>
      <c r="D6" s="26">
        <f t="shared" si="0"/>
        <v>33.6</v>
      </c>
      <c r="E6" s="27">
        <f>'[2]1. Kec. Kartoharjo'!$I$17</f>
        <v>24</v>
      </c>
      <c r="F6" s="27">
        <f>'[2]1. Kec. Kartoharjo'!$I$24</f>
        <v>24.9</v>
      </c>
      <c r="G6" s="27">
        <f>'[2]1. Kec. Kartoharjo'!$I$32</f>
        <v>19</v>
      </c>
      <c r="H6" s="27">
        <f>'[2]1. Kec. Kartoharjo'!$I$41</f>
        <v>19</v>
      </c>
      <c r="I6" s="26">
        <f t="shared" si="1"/>
        <v>52.14</v>
      </c>
      <c r="J6" s="26">
        <f t="shared" si="2"/>
        <v>85.740000000000009</v>
      </c>
      <c r="K6" s="37" t="s">
        <v>298</v>
      </c>
    </row>
    <row r="7" spans="1:11" s="24" customFormat="1" ht="24.6" customHeight="1" x14ac:dyDescent="0.25">
      <c r="A7" s="85">
        <v>4</v>
      </c>
      <c r="B7" s="92" t="s">
        <v>48</v>
      </c>
      <c r="C7" s="88">
        <v>75</v>
      </c>
      <c r="D7" s="12">
        <f t="shared" si="0"/>
        <v>30</v>
      </c>
      <c r="E7" s="9">
        <f>'[3]7. Inspektorat'!$I$17</f>
        <v>27</v>
      </c>
      <c r="F7" s="9">
        <v>25.5</v>
      </c>
      <c r="G7" s="9">
        <v>20</v>
      </c>
      <c r="H7" s="9">
        <f>'[3]7. Inspektorat'!$I$41</f>
        <v>20</v>
      </c>
      <c r="I7" s="12">
        <f t="shared" si="1"/>
        <v>55.5</v>
      </c>
      <c r="J7" s="12">
        <f t="shared" si="2"/>
        <v>85.5</v>
      </c>
      <c r="K7" s="37" t="s">
        <v>298</v>
      </c>
    </row>
    <row r="8" spans="1:11" s="24" customFormat="1" ht="31.5" customHeight="1" x14ac:dyDescent="0.25">
      <c r="A8" s="85">
        <v>5</v>
      </c>
      <c r="B8" s="86" t="s">
        <v>311</v>
      </c>
      <c r="C8" s="93">
        <v>87</v>
      </c>
      <c r="D8" s="26">
        <f t="shared" si="0"/>
        <v>34.800000000000004</v>
      </c>
      <c r="E8" s="27">
        <v>21</v>
      </c>
      <c r="F8" s="27">
        <v>24.6</v>
      </c>
      <c r="G8" s="27">
        <v>18</v>
      </c>
      <c r="H8" s="27">
        <v>20</v>
      </c>
      <c r="I8" s="26">
        <f t="shared" si="1"/>
        <v>50.16</v>
      </c>
      <c r="J8" s="26">
        <f t="shared" si="2"/>
        <v>84.960000000000008</v>
      </c>
      <c r="K8" s="37" t="s">
        <v>298</v>
      </c>
    </row>
    <row r="9" spans="1:11" s="24" customFormat="1" ht="31.5" customHeight="1" x14ac:dyDescent="0.25">
      <c r="A9" s="85">
        <v>6</v>
      </c>
      <c r="B9" s="92" t="s">
        <v>15</v>
      </c>
      <c r="C9" s="9">
        <f>'Nilai Uji Kompetensi 2020'!E7</f>
        <v>85</v>
      </c>
      <c r="D9" s="12">
        <f t="shared" si="0"/>
        <v>34</v>
      </c>
      <c r="E9" s="9">
        <f>'[1]6. RSUD'!$I$17</f>
        <v>24</v>
      </c>
      <c r="F9" s="9">
        <f>'[1]6. RSUD'!$I$24</f>
        <v>22.2</v>
      </c>
      <c r="G9" s="9">
        <f>'[1]6. RSUD'!$I$32</f>
        <v>19</v>
      </c>
      <c r="H9" s="9">
        <f>'[1]6. RSUD'!$I$41</f>
        <v>19</v>
      </c>
      <c r="I9" s="12">
        <f t="shared" si="1"/>
        <v>50.52</v>
      </c>
      <c r="J9" s="12">
        <f t="shared" si="2"/>
        <v>84.52000000000001</v>
      </c>
      <c r="K9" s="37" t="s">
        <v>100</v>
      </c>
    </row>
    <row r="10" spans="1:11" s="24" customFormat="1" ht="29.45" customHeight="1" x14ac:dyDescent="0.25">
      <c r="A10" s="85">
        <v>7</v>
      </c>
      <c r="B10" s="86" t="s">
        <v>52</v>
      </c>
      <c r="C10" s="88">
        <v>84</v>
      </c>
      <c r="D10" s="12">
        <f t="shared" si="0"/>
        <v>33.6</v>
      </c>
      <c r="E10" s="9">
        <v>25.5</v>
      </c>
      <c r="F10" s="9">
        <v>23.7</v>
      </c>
      <c r="G10" s="9">
        <v>18.5</v>
      </c>
      <c r="H10" s="9">
        <v>17</v>
      </c>
      <c r="I10" s="12">
        <f t="shared" si="1"/>
        <v>50.82</v>
      </c>
      <c r="J10" s="12">
        <f t="shared" si="2"/>
        <v>84.42</v>
      </c>
      <c r="K10" s="37" t="s">
        <v>100</v>
      </c>
    </row>
    <row r="11" spans="1:11" s="24" customFormat="1" ht="24.6" customHeight="1" x14ac:dyDescent="0.25">
      <c r="A11" s="85">
        <v>8</v>
      </c>
      <c r="B11" s="92" t="s">
        <v>17</v>
      </c>
      <c r="C11" s="9">
        <f>'Nilai Uji Kompetensi 2020'!E12</f>
        <v>82</v>
      </c>
      <c r="D11" s="12">
        <f t="shared" si="0"/>
        <v>32.800000000000004</v>
      </c>
      <c r="E11" s="9">
        <f>'[1]3. Dinas Kominfo'!$I$17</f>
        <v>24</v>
      </c>
      <c r="F11" s="9">
        <f>'[1]3. Dinas Kominfo'!$I$24</f>
        <v>23.7</v>
      </c>
      <c r="G11" s="9">
        <f>'[1]3. Dinas Kominfo'!$I$32</f>
        <v>19</v>
      </c>
      <c r="H11" s="9">
        <f>'[1]3. Dinas Kominfo'!$I$41</f>
        <v>19</v>
      </c>
      <c r="I11" s="12">
        <f t="shared" si="1"/>
        <v>51.42</v>
      </c>
      <c r="J11" s="12">
        <f t="shared" si="2"/>
        <v>84.22</v>
      </c>
      <c r="K11" s="37" t="s">
        <v>100</v>
      </c>
    </row>
    <row r="12" spans="1:11" s="24" customFormat="1" ht="27.95" customHeight="1" x14ac:dyDescent="0.25">
      <c r="A12" s="85">
        <v>9</v>
      </c>
      <c r="B12" s="86" t="s">
        <v>77</v>
      </c>
      <c r="C12" s="9">
        <f>'Nilai Uji Kompetensi 2020'!E20</f>
        <v>78</v>
      </c>
      <c r="D12" s="12">
        <f t="shared" si="0"/>
        <v>31.200000000000003</v>
      </c>
      <c r="E12" s="9">
        <f>'[2]9. Kel. Klegen'!$I$17</f>
        <v>27</v>
      </c>
      <c r="F12" s="9">
        <f>'[2]9. Kel. Klegen'!$I$24</f>
        <v>24.599999999999998</v>
      </c>
      <c r="G12" s="9">
        <f>'[2]9. Kel. Klegen'!$I$32</f>
        <v>18</v>
      </c>
      <c r="H12" s="9">
        <f>'[2]9. Kel. Klegen'!$I$41</f>
        <v>18</v>
      </c>
      <c r="I12" s="12">
        <f t="shared" si="1"/>
        <v>52.559999999999995</v>
      </c>
      <c r="J12" s="12">
        <f t="shared" si="2"/>
        <v>83.759999999999991</v>
      </c>
      <c r="K12" s="37" t="s">
        <v>100</v>
      </c>
    </row>
    <row r="13" spans="1:11" s="24" customFormat="1" ht="36.75" customHeight="1" x14ac:dyDescent="0.25">
      <c r="A13" s="85">
        <v>10</v>
      </c>
      <c r="B13" s="92" t="s">
        <v>305</v>
      </c>
      <c r="C13" s="27">
        <v>76</v>
      </c>
      <c r="D13" s="26">
        <f t="shared" si="0"/>
        <v>30.400000000000002</v>
      </c>
      <c r="E13" s="27">
        <f>'[3]6. Bagian Umum'!$I$17</f>
        <v>25.5</v>
      </c>
      <c r="F13" s="27">
        <v>24</v>
      </c>
      <c r="G13" s="27">
        <f>'[3]6. Bagian Umum'!$I$32</f>
        <v>19</v>
      </c>
      <c r="H13" s="27">
        <f>'[3]6. Bagian Umum'!$I$41</f>
        <v>20</v>
      </c>
      <c r="I13" s="26">
        <f t="shared" si="1"/>
        <v>53.1</v>
      </c>
      <c r="J13" s="26">
        <f t="shared" si="2"/>
        <v>83.5</v>
      </c>
      <c r="K13" s="37" t="s">
        <v>100</v>
      </c>
    </row>
    <row r="14" spans="1:11" ht="28.5" customHeight="1" x14ac:dyDescent="0.2">
      <c r="A14" s="85">
        <v>11</v>
      </c>
      <c r="B14" s="86" t="s">
        <v>64</v>
      </c>
      <c r="C14" s="9">
        <v>82</v>
      </c>
      <c r="D14" s="12">
        <f t="shared" si="0"/>
        <v>32.800000000000004</v>
      </c>
      <c r="E14" s="9">
        <v>27</v>
      </c>
      <c r="F14" s="9">
        <v>23.4</v>
      </c>
      <c r="G14" s="9">
        <v>14</v>
      </c>
      <c r="H14" s="9">
        <v>19</v>
      </c>
      <c r="I14" s="12">
        <f t="shared" si="1"/>
        <v>50.04</v>
      </c>
      <c r="J14" s="12">
        <f t="shared" si="2"/>
        <v>82.84</v>
      </c>
      <c r="K14" s="37" t="s">
        <v>100</v>
      </c>
    </row>
    <row r="15" spans="1:11" ht="36.75" customHeight="1" x14ac:dyDescent="0.2">
      <c r="A15" s="85">
        <v>12</v>
      </c>
      <c r="B15" s="86" t="s">
        <v>308</v>
      </c>
      <c r="C15" s="27">
        <v>73</v>
      </c>
      <c r="D15" s="26">
        <f t="shared" si="0"/>
        <v>29.200000000000003</v>
      </c>
      <c r="E15" s="27">
        <f>'[3]14. Bappeda'!$I$17</f>
        <v>27</v>
      </c>
      <c r="F15" s="27">
        <v>23.1</v>
      </c>
      <c r="G15" s="27">
        <f>'[3]14. Bappeda'!$I$32</f>
        <v>18</v>
      </c>
      <c r="H15" s="27">
        <f>'[3]14. Bappeda'!$I$41</f>
        <v>20</v>
      </c>
      <c r="I15" s="26">
        <f t="shared" si="1"/>
        <v>52.859999999999992</v>
      </c>
      <c r="J15" s="26">
        <f t="shared" si="2"/>
        <v>82.06</v>
      </c>
      <c r="K15" s="37" t="s">
        <v>100</v>
      </c>
    </row>
    <row r="16" spans="1:11" ht="27" customHeight="1" x14ac:dyDescent="0.2">
      <c r="A16" s="85">
        <v>13</v>
      </c>
      <c r="B16" s="86" t="s">
        <v>278</v>
      </c>
      <c r="C16" s="88">
        <f>'Tatalaksana draft 2020'!C72</f>
        <v>81</v>
      </c>
      <c r="D16" s="12">
        <f t="shared" si="0"/>
        <v>32.4</v>
      </c>
      <c r="E16" s="9">
        <f>'Tatalaksana draft 2020'!E72</f>
        <v>18</v>
      </c>
      <c r="F16" s="9">
        <f>'Tatalaksana draft 2020'!F72</f>
        <v>25.2</v>
      </c>
      <c r="G16" s="9">
        <f>'Tatalaksana draft 2020'!G72</f>
        <v>19</v>
      </c>
      <c r="H16" s="9">
        <f>'Tatalaksana draft 2020'!H72</f>
        <v>20</v>
      </c>
      <c r="I16" s="12">
        <f t="shared" si="1"/>
        <v>49.32</v>
      </c>
      <c r="J16" s="12">
        <f t="shared" si="2"/>
        <v>81.72</v>
      </c>
      <c r="K16" s="37" t="s">
        <v>100</v>
      </c>
    </row>
    <row r="17" spans="1:11" x14ac:dyDescent="0.2">
      <c r="A17" s="85">
        <v>14</v>
      </c>
      <c r="B17" s="92" t="s">
        <v>9</v>
      </c>
      <c r="C17" s="9">
        <v>82</v>
      </c>
      <c r="D17" s="12">
        <f t="shared" si="0"/>
        <v>32.800000000000004</v>
      </c>
      <c r="E17" s="9">
        <f>'[3]9. Dinas Lingkungan Hidup'!$I$17</f>
        <v>25.5</v>
      </c>
      <c r="F17" s="9">
        <v>22.8</v>
      </c>
      <c r="G17" s="9">
        <f>'[3]9. Dinas Lingkungan Hidup'!$I$32</f>
        <v>13</v>
      </c>
      <c r="H17" s="9">
        <f>'[3]9. Dinas Lingkungan Hidup'!$I$41</f>
        <v>19</v>
      </c>
      <c r="I17" s="12">
        <f t="shared" si="1"/>
        <v>48.18</v>
      </c>
      <c r="J17" s="12">
        <f t="shared" si="2"/>
        <v>80.98</v>
      </c>
      <c r="K17" s="37" t="s">
        <v>100</v>
      </c>
    </row>
    <row r="18" spans="1:11" ht="34.5" customHeight="1" x14ac:dyDescent="0.2">
      <c r="A18" s="85">
        <v>15</v>
      </c>
      <c r="B18" s="86" t="s">
        <v>19</v>
      </c>
      <c r="C18" s="9">
        <f>'Nilai Uji Kompetensi 2020'!E21</f>
        <v>77</v>
      </c>
      <c r="D18" s="12">
        <f t="shared" si="0"/>
        <v>30.8</v>
      </c>
      <c r="E18" s="9">
        <f>'[2]4. Kartoharjo'!$I$17</f>
        <v>27</v>
      </c>
      <c r="F18" s="9">
        <f>'[2]4. Kartoharjo'!$I$24</f>
        <v>21.599999999999998</v>
      </c>
      <c r="G18" s="9">
        <f>'[2]4. Kartoharjo'!$I$32</f>
        <v>17</v>
      </c>
      <c r="H18" s="9">
        <f>'[2]4. Kartoharjo'!$I$41</f>
        <v>18</v>
      </c>
      <c r="I18" s="12">
        <f t="shared" si="1"/>
        <v>50.16</v>
      </c>
      <c r="J18" s="12">
        <f t="shared" si="2"/>
        <v>80.959999999999994</v>
      </c>
      <c r="K18" s="37" t="s">
        <v>100</v>
      </c>
    </row>
    <row r="19" spans="1:11" ht="14.25" customHeight="1" x14ac:dyDescent="0.2">
      <c r="A19" s="85">
        <v>16</v>
      </c>
      <c r="B19" s="86" t="s">
        <v>283</v>
      </c>
      <c r="C19" s="9">
        <f>'Nilai Uji Kompetensi 2020'!E11</f>
        <v>83</v>
      </c>
      <c r="D19" s="12">
        <f t="shared" si="0"/>
        <v>33.200000000000003</v>
      </c>
      <c r="E19" s="9">
        <f>'[1]5. Dinas Tenaga Kerja'!$I$17</f>
        <v>15</v>
      </c>
      <c r="F19" s="9">
        <f>'[1]5. Dinas Tenaga Kerja'!$I$24</f>
        <v>25.8</v>
      </c>
      <c r="G19" s="9">
        <f>'[1]5. Dinas Tenaga Kerja'!$I$32</f>
        <v>19</v>
      </c>
      <c r="H19" s="9">
        <f>'[1]5. Dinas Tenaga Kerja'!$I$41</f>
        <v>19</v>
      </c>
      <c r="I19" s="12">
        <f t="shared" si="1"/>
        <v>47.279999999999994</v>
      </c>
      <c r="J19" s="12">
        <f t="shared" si="2"/>
        <v>80.47999999999999</v>
      </c>
      <c r="K19" s="37" t="s">
        <v>100</v>
      </c>
    </row>
    <row r="20" spans="1:11" ht="33.75" customHeight="1" x14ac:dyDescent="0.2">
      <c r="A20" s="85">
        <v>17</v>
      </c>
      <c r="B20" s="86" t="s">
        <v>63</v>
      </c>
      <c r="C20" s="9">
        <v>74</v>
      </c>
      <c r="D20" s="12">
        <f t="shared" si="0"/>
        <v>29.6</v>
      </c>
      <c r="E20" s="9">
        <f>'[3]18. Bakesbangpol'!$I$17</f>
        <v>25.5</v>
      </c>
      <c r="F20" s="9">
        <v>23.1</v>
      </c>
      <c r="G20" s="9">
        <v>17.5</v>
      </c>
      <c r="H20" s="9">
        <v>18.5</v>
      </c>
      <c r="I20" s="12">
        <f t="shared" si="1"/>
        <v>50.76</v>
      </c>
      <c r="J20" s="12">
        <f t="shared" si="2"/>
        <v>80.36</v>
      </c>
      <c r="K20" s="37" t="s">
        <v>100</v>
      </c>
    </row>
    <row r="21" spans="1:11" ht="28.5" x14ac:dyDescent="0.2">
      <c r="A21" s="85">
        <v>18</v>
      </c>
      <c r="B21" s="86" t="s">
        <v>310</v>
      </c>
      <c r="C21" s="88">
        <v>79</v>
      </c>
      <c r="D21" s="12">
        <f t="shared" si="0"/>
        <v>31.6</v>
      </c>
      <c r="E21" s="9">
        <v>21</v>
      </c>
      <c r="F21" s="9">
        <v>23.1</v>
      </c>
      <c r="G21" s="9">
        <v>18</v>
      </c>
      <c r="H21" s="9">
        <v>19</v>
      </c>
      <c r="I21" s="12">
        <f t="shared" si="1"/>
        <v>48.66</v>
      </c>
      <c r="J21" s="12">
        <f t="shared" si="2"/>
        <v>80.259999999999991</v>
      </c>
      <c r="K21" s="37" t="s">
        <v>100</v>
      </c>
    </row>
    <row r="22" spans="1:11" ht="28.5" customHeight="1" x14ac:dyDescent="0.2">
      <c r="A22" s="85">
        <v>19</v>
      </c>
      <c r="B22" s="92" t="s">
        <v>6</v>
      </c>
      <c r="C22" s="27">
        <f>'Nilai Uji Kompetensi 2020'!E18</f>
        <v>80</v>
      </c>
      <c r="D22" s="26">
        <f t="shared" si="0"/>
        <v>32</v>
      </c>
      <c r="E22" s="27">
        <f>'[1]2. Dinas Pertanian'!$I$17</f>
        <v>24</v>
      </c>
      <c r="F22" s="27">
        <f>'[1]2. Dinas Pertanian'!$I$24</f>
        <v>24.9</v>
      </c>
      <c r="G22" s="27">
        <f>'[1]2. Dinas Pertanian'!$I$32</f>
        <v>14</v>
      </c>
      <c r="H22" s="27">
        <f>'[3]13. Dinas Pertanian'!$I$41</f>
        <v>15</v>
      </c>
      <c r="I22" s="26">
        <f t="shared" si="1"/>
        <v>46.74</v>
      </c>
      <c r="J22" s="26">
        <f t="shared" si="2"/>
        <v>78.740000000000009</v>
      </c>
      <c r="K22" s="102" t="s">
        <v>100</v>
      </c>
    </row>
    <row r="23" spans="1:11" ht="32.25" customHeight="1" x14ac:dyDescent="0.2">
      <c r="A23" s="85">
        <v>20</v>
      </c>
      <c r="B23" s="92" t="s">
        <v>304</v>
      </c>
      <c r="C23" s="93">
        <v>70</v>
      </c>
      <c r="D23" s="26">
        <f t="shared" si="0"/>
        <v>28</v>
      </c>
      <c r="E23" s="27">
        <v>24</v>
      </c>
      <c r="F23" s="27">
        <v>21.9</v>
      </c>
      <c r="G23" s="27">
        <v>18</v>
      </c>
      <c r="H23" s="27">
        <v>19</v>
      </c>
      <c r="I23" s="26">
        <f t="shared" si="1"/>
        <v>49.74</v>
      </c>
      <c r="J23" s="26">
        <f t="shared" si="2"/>
        <v>77.740000000000009</v>
      </c>
      <c r="K23" s="37" t="s">
        <v>100</v>
      </c>
    </row>
    <row r="24" spans="1:11" ht="16.5" customHeight="1" x14ac:dyDescent="0.2">
      <c r="A24" s="85">
        <v>21</v>
      </c>
      <c r="B24" s="86" t="s">
        <v>8</v>
      </c>
      <c r="C24" s="9">
        <v>71</v>
      </c>
      <c r="D24" s="12">
        <f t="shared" si="0"/>
        <v>28.400000000000002</v>
      </c>
      <c r="E24" s="9">
        <v>27</v>
      </c>
      <c r="F24" s="9">
        <v>23.7</v>
      </c>
      <c r="G24" s="9">
        <v>14</v>
      </c>
      <c r="H24" s="9">
        <v>17.5</v>
      </c>
      <c r="I24" s="12">
        <f t="shared" si="1"/>
        <v>49.32</v>
      </c>
      <c r="J24" s="12">
        <f t="shared" si="2"/>
        <v>77.72</v>
      </c>
      <c r="K24" s="103" t="s">
        <v>100</v>
      </c>
    </row>
    <row r="25" spans="1:11" ht="27.75" customHeight="1" x14ac:dyDescent="0.2">
      <c r="A25" s="85">
        <v>22</v>
      </c>
      <c r="B25" s="92" t="s">
        <v>255</v>
      </c>
      <c r="C25" s="93">
        <f>'Nilai Uji Kompetensi 2020'!E36</f>
        <v>68</v>
      </c>
      <c r="D25" s="26">
        <f t="shared" si="0"/>
        <v>27.200000000000003</v>
      </c>
      <c r="E25" s="27">
        <f>'[1]9. Dinas Perpustakaan'!$I$17</f>
        <v>24</v>
      </c>
      <c r="F25" s="27">
        <f>'[1]9. Dinas Perpustakaan'!$I$24</f>
        <v>21.599999999999998</v>
      </c>
      <c r="G25" s="27">
        <f>'[1]9. Dinas Perpustakaan'!$I$32</f>
        <v>19</v>
      </c>
      <c r="H25" s="27">
        <f>'[1]9. Dinas Perpustakaan'!$I$41</f>
        <v>19</v>
      </c>
      <c r="I25" s="26">
        <f t="shared" si="1"/>
        <v>50.16</v>
      </c>
      <c r="J25" s="26">
        <f t="shared" si="2"/>
        <v>77.36</v>
      </c>
      <c r="K25" s="37" t="s">
        <v>100</v>
      </c>
    </row>
    <row r="26" spans="1:11" ht="28.5" x14ac:dyDescent="0.2">
      <c r="A26" s="85">
        <v>23</v>
      </c>
      <c r="B26" s="86" t="s">
        <v>309</v>
      </c>
      <c r="C26" s="88">
        <v>72</v>
      </c>
      <c r="D26" s="12">
        <f t="shared" si="0"/>
        <v>28.8</v>
      </c>
      <c r="E26" s="9">
        <v>16.5</v>
      </c>
      <c r="F26" s="9">
        <v>21.3</v>
      </c>
      <c r="G26" s="9">
        <v>20</v>
      </c>
      <c r="H26" s="9">
        <v>20</v>
      </c>
      <c r="I26" s="12">
        <f t="shared" si="1"/>
        <v>46.68</v>
      </c>
      <c r="J26" s="12">
        <f t="shared" si="2"/>
        <v>75.48</v>
      </c>
      <c r="K26" s="37" t="s">
        <v>100</v>
      </c>
    </row>
    <row r="27" spans="1:11" ht="30.75" customHeight="1" x14ac:dyDescent="0.2">
      <c r="A27" s="85">
        <v>24</v>
      </c>
      <c r="B27" s="86" t="s">
        <v>307</v>
      </c>
      <c r="C27" s="88">
        <v>81</v>
      </c>
      <c r="D27" s="12">
        <f t="shared" si="0"/>
        <v>32.4</v>
      </c>
      <c r="E27" s="9">
        <v>15</v>
      </c>
      <c r="F27" s="9">
        <v>19.8</v>
      </c>
      <c r="G27" s="9">
        <v>17</v>
      </c>
      <c r="H27" s="9">
        <v>20</v>
      </c>
      <c r="I27" s="12">
        <f t="shared" si="1"/>
        <v>43.08</v>
      </c>
      <c r="J27" s="12">
        <f t="shared" si="2"/>
        <v>75.47999999999999</v>
      </c>
      <c r="K27" s="102" t="s">
        <v>100</v>
      </c>
    </row>
    <row r="28" spans="1:11" ht="30" customHeight="1" x14ac:dyDescent="0.2">
      <c r="A28" s="85">
        <v>25</v>
      </c>
      <c r="B28" s="86" t="s">
        <v>71</v>
      </c>
      <c r="C28" s="9">
        <v>74</v>
      </c>
      <c r="D28" s="12">
        <f t="shared" si="0"/>
        <v>29.6</v>
      </c>
      <c r="E28" s="9">
        <v>27</v>
      </c>
      <c r="F28" s="9">
        <v>20.399999999999999</v>
      </c>
      <c r="G28" s="9">
        <v>14</v>
      </c>
      <c r="H28" s="9">
        <v>15</v>
      </c>
      <c r="I28" s="12">
        <f t="shared" si="1"/>
        <v>45.84</v>
      </c>
      <c r="J28" s="12">
        <f t="shared" si="2"/>
        <v>75.44</v>
      </c>
      <c r="K28" s="37" t="s">
        <v>100</v>
      </c>
    </row>
    <row r="29" spans="1:11" ht="29.25" customHeight="1" x14ac:dyDescent="0.2">
      <c r="A29" s="85">
        <v>26</v>
      </c>
      <c r="B29" s="86" t="s">
        <v>18</v>
      </c>
      <c r="C29" s="9">
        <v>72</v>
      </c>
      <c r="D29" s="12">
        <f t="shared" si="0"/>
        <v>28.8</v>
      </c>
      <c r="E29" s="9">
        <v>27</v>
      </c>
      <c r="F29" s="9">
        <v>21</v>
      </c>
      <c r="G29" s="9">
        <v>14</v>
      </c>
      <c r="H29" s="9">
        <v>15</v>
      </c>
      <c r="I29" s="12">
        <f t="shared" si="1"/>
        <v>46.199999999999996</v>
      </c>
      <c r="J29" s="12">
        <f t="shared" si="2"/>
        <v>75</v>
      </c>
      <c r="K29" s="102" t="s">
        <v>100</v>
      </c>
    </row>
    <row r="30" spans="1:11" ht="33.75" customHeight="1" x14ac:dyDescent="0.2">
      <c r="A30" s="85">
        <v>27</v>
      </c>
      <c r="B30" s="110" t="s">
        <v>72</v>
      </c>
      <c r="C30" s="93">
        <v>68</v>
      </c>
      <c r="D30" s="26">
        <f t="shared" si="0"/>
        <v>27.200000000000003</v>
      </c>
      <c r="E30" s="27">
        <v>27</v>
      </c>
      <c r="F30" s="27">
        <v>20.399999999999999</v>
      </c>
      <c r="G30" s="27">
        <v>15.5</v>
      </c>
      <c r="H30" s="27">
        <v>17</v>
      </c>
      <c r="I30" s="26">
        <f t="shared" si="1"/>
        <v>47.940000000000005</v>
      </c>
      <c r="J30" s="26">
        <f t="shared" si="2"/>
        <v>75.140000000000015</v>
      </c>
      <c r="K30" s="37" t="s">
        <v>100</v>
      </c>
    </row>
    <row r="31" spans="1:11" ht="28.5" customHeight="1" x14ac:dyDescent="0.2">
      <c r="A31" s="85">
        <v>28</v>
      </c>
      <c r="B31" s="92" t="s">
        <v>53</v>
      </c>
      <c r="C31" s="93">
        <v>69</v>
      </c>
      <c r="D31" s="26">
        <f t="shared" si="0"/>
        <v>27.6</v>
      </c>
      <c r="E31" s="27">
        <f>'[1]10. Setwan'!$I$17</f>
        <v>15</v>
      </c>
      <c r="F31" s="27">
        <f>'[1]10. Setwan'!$I$24</f>
        <v>24.9</v>
      </c>
      <c r="G31" s="27">
        <f>'[1]10. Setwan'!$I$32</f>
        <v>19</v>
      </c>
      <c r="H31" s="27">
        <f>'[1]10. Setwan'!$I$41</f>
        <v>20</v>
      </c>
      <c r="I31" s="26">
        <f t="shared" si="1"/>
        <v>47.34</v>
      </c>
      <c r="J31" s="26">
        <f t="shared" si="2"/>
        <v>74.94</v>
      </c>
      <c r="K31" s="37" t="s">
        <v>100</v>
      </c>
    </row>
    <row r="32" spans="1:11" x14ac:dyDescent="0.2">
      <c r="A32" s="85">
        <v>29</v>
      </c>
      <c r="B32" s="92" t="s">
        <v>43</v>
      </c>
      <c r="C32" s="93">
        <v>54</v>
      </c>
      <c r="D32" s="26">
        <f t="shared" si="0"/>
        <v>21.6</v>
      </c>
      <c r="E32" s="27">
        <f>'[3]15. Satpol PP'!$I$17</f>
        <v>24</v>
      </c>
      <c r="F32" s="27">
        <v>24.9</v>
      </c>
      <c r="G32" s="27">
        <f>'[3]15. Satpol PP'!$I$32</f>
        <v>19.5</v>
      </c>
      <c r="H32" s="27">
        <f>'[3]15. Satpol PP'!$I$41</f>
        <v>19.5</v>
      </c>
      <c r="I32" s="26">
        <f t="shared" si="1"/>
        <v>52.74</v>
      </c>
      <c r="J32" s="26">
        <f t="shared" si="2"/>
        <v>74.34</v>
      </c>
      <c r="K32" s="37" t="s">
        <v>100</v>
      </c>
    </row>
    <row r="33" spans="1:11" ht="30.75" customHeight="1" x14ac:dyDescent="0.2">
      <c r="A33" s="85">
        <v>30</v>
      </c>
      <c r="B33" s="86" t="s">
        <v>306</v>
      </c>
      <c r="C33" s="88">
        <v>69</v>
      </c>
      <c r="D33" s="12">
        <f t="shared" si="0"/>
        <v>27.6</v>
      </c>
      <c r="E33" s="9">
        <v>25.5</v>
      </c>
      <c r="F33" s="9">
        <v>22.5</v>
      </c>
      <c r="G33" s="9">
        <v>14.5</v>
      </c>
      <c r="H33" s="9">
        <f>15</f>
        <v>15</v>
      </c>
      <c r="I33" s="12">
        <f t="shared" si="1"/>
        <v>46.5</v>
      </c>
      <c r="J33" s="12">
        <f t="shared" si="2"/>
        <v>74.099999999999994</v>
      </c>
      <c r="K33" s="37" t="s">
        <v>100</v>
      </c>
    </row>
    <row r="34" spans="1:11" ht="18" customHeight="1" x14ac:dyDescent="0.2">
      <c r="A34" s="85">
        <v>31</v>
      </c>
      <c r="B34" s="86" t="s">
        <v>282</v>
      </c>
      <c r="C34" s="9">
        <f>'Nilai Uji Kompetensi 2020'!E43</f>
        <v>59</v>
      </c>
      <c r="D34" s="12">
        <f t="shared" si="0"/>
        <v>23.6</v>
      </c>
      <c r="E34" s="9">
        <f>'[1]4. Dinas Dukcapil'!$I$17</f>
        <v>27</v>
      </c>
      <c r="F34" s="9">
        <f>'[1]4. Dinas Dukcapil'!$I$24</f>
        <v>18.3</v>
      </c>
      <c r="G34" s="9">
        <f>'[1]4. Dinas Dukcapil'!$I$32</f>
        <v>19</v>
      </c>
      <c r="H34" s="9">
        <f>'[1]4. Dinas Dukcapil'!$I$41</f>
        <v>19</v>
      </c>
      <c r="I34" s="12">
        <f t="shared" si="1"/>
        <v>49.98</v>
      </c>
      <c r="J34" s="12">
        <f t="shared" si="2"/>
        <v>73.58</v>
      </c>
      <c r="K34" s="37" t="s">
        <v>100</v>
      </c>
    </row>
    <row r="35" spans="1:11" ht="28.5" x14ac:dyDescent="0.2">
      <c r="A35" s="85">
        <v>32</v>
      </c>
      <c r="B35" s="86" t="s">
        <v>290</v>
      </c>
      <c r="C35" s="9">
        <f>'[4]Nilai Uji Kompetensi 2020'!$E$26</f>
        <v>74</v>
      </c>
      <c r="D35" s="12">
        <f t="shared" si="0"/>
        <v>29.6</v>
      </c>
      <c r="E35" s="9">
        <f>'[5]6. Kel. Patihan'!$I$17</f>
        <v>27</v>
      </c>
      <c r="F35" s="9">
        <f>'[5]6. Kel. Patihan'!$I$24</f>
        <v>18.899999999999999</v>
      </c>
      <c r="G35" s="9">
        <f>'[5]6. Kel. Patihan'!$I$32</f>
        <v>12</v>
      </c>
      <c r="H35" s="9">
        <f>'[5]6. Kel. Patihan'!$I$41</f>
        <v>15</v>
      </c>
      <c r="I35" s="12">
        <f t="shared" si="1"/>
        <v>43.74</v>
      </c>
      <c r="J35" s="12">
        <f t="shared" si="2"/>
        <v>73.34</v>
      </c>
      <c r="K35" s="37" t="s">
        <v>100</v>
      </c>
    </row>
    <row r="36" spans="1:11" ht="32.25" customHeight="1" x14ac:dyDescent="0.2">
      <c r="A36" s="85">
        <v>33</v>
      </c>
      <c r="B36" s="86" t="s">
        <v>24</v>
      </c>
      <c r="C36" s="9">
        <f>'Nilai Uji Kompetensi 2020'!E31</f>
        <v>71</v>
      </c>
      <c r="D36" s="12">
        <f t="shared" ref="D36:D67" si="3">C36*40%</f>
        <v>28.400000000000002</v>
      </c>
      <c r="E36" s="9">
        <f>'[1]7. Dinas Perdagangan'!$I$17</f>
        <v>27</v>
      </c>
      <c r="F36" s="9">
        <f>'[1]7. Dinas Perdagangan'!$I$24</f>
        <v>18.899999999999999</v>
      </c>
      <c r="G36" s="9">
        <f>'[1]7. Dinas Perdagangan'!$I$32</f>
        <v>12</v>
      </c>
      <c r="H36" s="9">
        <f>'[1]7. Dinas Perdagangan'!$I$41</f>
        <v>15</v>
      </c>
      <c r="I36" s="12">
        <f t="shared" ref="I36:I67" si="4">SUM(E36:H36)*60%</f>
        <v>43.74</v>
      </c>
      <c r="J36" s="12">
        <f t="shared" ref="J36:J67" si="5">I36+D36</f>
        <v>72.14</v>
      </c>
      <c r="K36" s="37" t="s">
        <v>100</v>
      </c>
    </row>
    <row r="37" spans="1:11" ht="28.5" x14ac:dyDescent="0.2">
      <c r="A37" s="85">
        <v>34</v>
      </c>
      <c r="B37" s="86" t="s">
        <v>80</v>
      </c>
      <c r="C37" s="9">
        <f>'Nilai Uji Kompetensi 2020'!E35</f>
        <v>69</v>
      </c>
      <c r="D37" s="12">
        <f t="shared" si="3"/>
        <v>27.6</v>
      </c>
      <c r="E37" s="9">
        <f>'[6]3. Kel. Josenan'!$I$17</f>
        <v>27</v>
      </c>
      <c r="F37" s="9">
        <f>'[6]3. Kel. Josenan'!$I$24</f>
        <v>19.5</v>
      </c>
      <c r="G37" s="9">
        <f>'[6]3. Kel. Josenan'!$I$32</f>
        <v>12.5</v>
      </c>
      <c r="H37" s="9">
        <f>'[6]3. Kel. Josenan'!$I$41</f>
        <v>15</v>
      </c>
      <c r="I37" s="12">
        <f t="shared" si="4"/>
        <v>44.4</v>
      </c>
      <c r="J37" s="12">
        <f t="shared" si="5"/>
        <v>72</v>
      </c>
      <c r="K37" s="37" t="s">
        <v>100</v>
      </c>
    </row>
    <row r="38" spans="1:11" ht="31.5" customHeight="1" x14ac:dyDescent="0.2">
      <c r="A38" s="85">
        <v>35</v>
      </c>
      <c r="B38" s="86" t="s">
        <v>286</v>
      </c>
      <c r="C38" s="9">
        <f>'Nilai Uji Kompetensi 2020'!E47</f>
        <v>56</v>
      </c>
      <c r="D38" s="12">
        <f t="shared" si="3"/>
        <v>22.400000000000002</v>
      </c>
      <c r="E38" s="9">
        <f>'[1]8. Dinas Sosial PPA '!$I$17</f>
        <v>27</v>
      </c>
      <c r="F38" s="9">
        <f>'[1]8. Dinas Sosial PPA '!$I$24</f>
        <v>22.8</v>
      </c>
      <c r="G38" s="9">
        <f>'[1]8. Dinas Sosial PPA '!$I$32</f>
        <v>15</v>
      </c>
      <c r="H38" s="9">
        <f>'[1]8. Dinas Sosial PPA '!$I$41</f>
        <v>17.5</v>
      </c>
      <c r="I38" s="12">
        <f t="shared" si="4"/>
        <v>49.379999999999995</v>
      </c>
      <c r="J38" s="12">
        <f t="shared" si="5"/>
        <v>71.78</v>
      </c>
      <c r="K38" s="37" t="s">
        <v>100</v>
      </c>
    </row>
    <row r="39" spans="1:11" ht="34.5" customHeight="1" x14ac:dyDescent="0.2">
      <c r="A39" s="85">
        <v>36</v>
      </c>
      <c r="B39" s="86" t="s">
        <v>75</v>
      </c>
      <c r="C39" s="9">
        <f>'Nilai Uji Kompetensi 2020'!E46</f>
        <v>57</v>
      </c>
      <c r="D39" s="12">
        <f t="shared" si="3"/>
        <v>22.8</v>
      </c>
      <c r="E39" s="9">
        <f>'[6]6. Kel. Taman'!$I$17</f>
        <v>27</v>
      </c>
      <c r="F39" s="9">
        <f>'[6]6. Kel. Taman'!$I$24</f>
        <v>24.599999999999998</v>
      </c>
      <c r="G39" s="9">
        <f>'[6]6. Kel. Taman'!$I$32</f>
        <v>14</v>
      </c>
      <c r="H39" s="9">
        <f>'[6]6. Kel. Taman'!$I$41</f>
        <v>16</v>
      </c>
      <c r="I39" s="12">
        <f t="shared" si="4"/>
        <v>48.959999999999994</v>
      </c>
      <c r="J39" s="12">
        <f t="shared" si="5"/>
        <v>71.759999999999991</v>
      </c>
      <c r="K39" s="37" t="s">
        <v>100</v>
      </c>
    </row>
    <row r="40" spans="1:11" ht="36" customHeight="1" x14ac:dyDescent="0.2">
      <c r="A40" s="85">
        <v>37</v>
      </c>
      <c r="B40" s="86" t="s">
        <v>20</v>
      </c>
      <c r="C40" s="9">
        <f>'Nilai Uji Kompetensi 2020'!E50</f>
        <v>51</v>
      </c>
      <c r="D40" s="12">
        <f t="shared" si="3"/>
        <v>20.400000000000002</v>
      </c>
      <c r="E40" s="9">
        <f>'[2]6. Kel. Kelun'!$I$17</f>
        <v>27</v>
      </c>
      <c r="F40" s="9">
        <f>'[2]6. Kel. Kelun'!$I$24</f>
        <v>22.5</v>
      </c>
      <c r="G40" s="9">
        <f>'[2]6. Kel. Kelun'!$I$32</f>
        <v>16</v>
      </c>
      <c r="H40" s="9">
        <f>'[2]6. Kel. Kelun'!$I$41</f>
        <v>18</v>
      </c>
      <c r="I40" s="12">
        <f t="shared" si="4"/>
        <v>50.1</v>
      </c>
      <c r="J40" s="12">
        <f t="shared" si="5"/>
        <v>70.5</v>
      </c>
      <c r="K40" s="37" t="s">
        <v>102</v>
      </c>
    </row>
    <row r="41" spans="1:11" ht="31.5" customHeight="1" x14ac:dyDescent="0.2">
      <c r="A41" s="85">
        <v>38</v>
      </c>
      <c r="B41" s="86" t="s">
        <v>67</v>
      </c>
      <c r="C41" s="88">
        <f>'[4]Nilai Uji Kompetensi 2020'!$E$41</f>
        <v>59</v>
      </c>
      <c r="D41" s="12">
        <f t="shared" si="3"/>
        <v>23.6</v>
      </c>
      <c r="E41" s="9">
        <f>'[2]5. Kel. Tawangrejo'!$I$17</f>
        <v>27</v>
      </c>
      <c r="F41" s="9">
        <f>'[2]5. Kel. Tawangrejo'!$I$24</f>
        <v>21.599999999999998</v>
      </c>
      <c r="G41" s="9">
        <f>'[2]5. Kel. Tawangrejo'!$I$32</f>
        <v>13</v>
      </c>
      <c r="H41" s="9">
        <f>'[2]5. Kel. Tawangrejo'!$I$41</f>
        <v>16</v>
      </c>
      <c r="I41" s="12">
        <f t="shared" si="4"/>
        <v>46.559999999999995</v>
      </c>
      <c r="J41" s="12">
        <f t="shared" si="5"/>
        <v>70.16</v>
      </c>
      <c r="K41" s="37" t="s">
        <v>102</v>
      </c>
    </row>
    <row r="42" spans="1:11" ht="33.75" customHeight="1" x14ac:dyDescent="0.2">
      <c r="A42" s="85">
        <v>39</v>
      </c>
      <c r="B42" s="86" t="s">
        <v>42</v>
      </c>
      <c r="C42" s="88">
        <v>66</v>
      </c>
      <c r="D42" s="12">
        <f t="shared" si="3"/>
        <v>26.400000000000002</v>
      </c>
      <c r="E42" s="9">
        <f>'[7]kertas kerja'!$I$17</f>
        <v>27</v>
      </c>
      <c r="F42" s="9">
        <v>20.399999999999999</v>
      </c>
      <c r="G42" s="9">
        <f>'[7]kertas kerja'!$I$32</f>
        <v>10</v>
      </c>
      <c r="H42" s="9">
        <f>'[7]kertas kerja'!$I$41</f>
        <v>15</v>
      </c>
      <c r="I42" s="12">
        <f t="shared" si="4"/>
        <v>43.440000000000005</v>
      </c>
      <c r="J42" s="12">
        <f t="shared" si="5"/>
        <v>69.84</v>
      </c>
      <c r="K42" s="37" t="s">
        <v>102</v>
      </c>
    </row>
    <row r="43" spans="1:11" ht="30.75" customHeight="1" x14ac:dyDescent="0.2">
      <c r="A43" s="85">
        <v>40</v>
      </c>
      <c r="B43" s="86" t="s">
        <v>86</v>
      </c>
      <c r="C43" s="88">
        <v>61</v>
      </c>
      <c r="D43" s="12">
        <f t="shared" si="3"/>
        <v>24.400000000000002</v>
      </c>
      <c r="E43" s="9">
        <v>27</v>
      </c>
      <c r="F43" s="9">
        <v>19.8</v>
      </c>
      <c r="G43" s="9">
        <v>13</v>
      </c>
      <c r="H43" s="9">
        <v>15</v>
      </c>
      <c r="I43" s="12">
        <f t="shared" si="4"/>
        <v>44.879999999999995</v>
      </c>
      <c r="J43" s="12">
        <f t="shared" si="5"/>
        <v>69.28</v>
      </c>
      <c r="K43" s="103" t="s">
        <v>102</v>
      </c>
    </row>
    <row r="44" spans="1:11" ht="32.25" customHeight="1" x14ac:dyDescent="0.2">
      <c r="A44" s="85">
        <v>41</v>
      </c>
      <c r="B44" s="86" t="s">
        <v>312</v>
      </c>
      <c r="C44" s="88">
        <v>59</v>
      </c>
      <c r="D44" s="12">
        <f t="shared" si="3"/>
        <v>23.6</v>
      </c>
      <c r="E44" s="9">
        <v>27</v>
      </c>
      <c r="F44" s="9">
        <v>20.399999999999999</v>
      </c>
      <c r="G44" s="9">
        <v>12.5</v>
      </c>
      <c r="H44" s="9">
        <v>15</v>
      </c>
      <c r="I44" s="12">
        <f t="shared" si="4"/>
        <v>44.940000000000005</v>
      </c>
      <c r="J44" s="12">
        <f t="shared" si="5"/>
        <v>68.540000000000006</v>
      </c>
      <c r="K44" s="37" t="s">
        <v>102</v>
      </c>
    </row>
    <row r="45" spans="1:11" ht="29.25" customHeight="1" x14ac:dyDescent="0.2">
      <c r="A45" s="85">
        <v>42</v>
      </c>
      <c r="B45" s="86" t="s">
        <v>69</v>
      </c>
      <c r="C45" s="9">
        <f>'Nilai Uji Kompetensi 2020'!E42</f>
        <v>59</v>
      </c>
      <c r="D45" s="12">
        <f t="shared" si="3"/>
        <v>23.6</v>
      </c>
      <c r="E45" s="9">
        <f>'[5]7. Nambangan Lor'!$I$17</f>
        <v>27</v>
      </c>
      <c r="F45" s="9">
        <f>'[5]7. Nambangan Lor'!$I$24</f>
        <v>18.3</v>
      </c>
      <c r="G45" s="9">
        <f>'[5]7. Nambangan Lor'!$I$32</f>
        <v>14</v>
      </c>
      <c r="H45" s="9">
        <f>'[5]7. Nambangan Lor'!$I$41</f>
        <v>15</v>
      </c>
      <c r="I45" s="12">
        <f t="shared" si="4"/>
        <v>44.58</v>
      </c>
      <c r="J45" s="12">
        <f t="shared" si="5"/>
        <v>68.180000000000007</v>
      </c>
      <c r="K45" s="37" t="s">
        <v>102</v>
      </c>
    </row>
    <row r="46" spans="1:11" ht="30" customHeight="1" x14ac:dyDescent="0.2">
      <c r="A46" s="85">
        <v>43</v>
      </c>
      <c r="B46" s="92" t="s">
        <v>26</v>
      </c>
      <c r="C46" s="9">
        <v>45</v>
      </c>
      <c r="D46" s="12">
        <f t="shared" si="3"/>
        <v>18</v>
      </c>
      <c r="E46" s="9">
        <v>27</v>
      </c>
      <c r="F46" s="9">
        <v>21.9</v>
      </c>
      <c r="G46" s="9">
        <v>15</v>
      </c>
      <c r="H46" s="9">
        <v>17</v>
      </c>
      <c r="I46" s="12">
        <f t="shared" si="4"/>
        <v>48.54</v>
      </c>
      <c r="J46" s="12">
        <f t="shared" si="5"/>
        <v>66.539999999999992</v>
      </c>
      <c r="K46" s="37" t="s">
        <v>300</v>
      </c>
    </row>
    <row r="47" spans="1:11" ht="29.25" customHeight="1" x14ac:dyDescent="0.2">
      <c r="A47" s="85">
        <v>44</v>
      </c>
      <c r="B47" s="86" t="s">
        <v>299</v>
      </c>
      <c r="C47" s="88">
        <f>'Nilai Uji Kompetensi 2020'!E45</f>
        <v>58</v>
      </c>
      <c r="D47" s="12">
        <f t="shared" si="3"/>
        <v>23.200000000000003</v>
      </c>
      <c r="E47" s="9">
        <f>'[6]5. Kel. Kejuron'!$I$17</f>
        <v>27</v>
      </c>
      <c r="F47" s="9">
        <f>'[6]5. Kel. Kejuron'!$I$24</f>
        <v>18.899999999999999</v>
      </c>
      <c r="G47" s="9">
        <f>'[6]5. Kel. Kejuron'!$I$32</f>
        <v>11</v>
      </c>
      <c r="H47" s="9">
        <f>'[6]5. Kel. Kejuron'!$I$41</f>
        <v>15</v>
      </c>
      <c r="I47" s="12">
        <f t="shared" si="4"/>
        <v>43.14</v>
      </c>
      <c r="J47" s="12">
        <f t="shared" si="5"/>
        <v>66.34</v>
      </c>
      <c r="K47" s="37" t="s">
        <v>102</v>
      </c>
    </row>
    <row r="48" spans="1:11" ht="16.5" customHeight="1" x14ac:dyDescent="0.2">
      <c r="A48" s="85">
        <v>45</v>
      </c>
      <c r="B48" s="86" t="s">
        <v>76</v>
      </c>
      <c r="C48" s="88">
        <v>47</v>
      </c>
      <c r="D48" s="12">
        <f t="shared" si="3"/>
        <v>18.8</v>
      </c>
      <c r="E48" s="9">
        <v>27</v>
      </c>
      <c r="F48" s="9">
        <v>20.100000000000001</v>
      </c>
      <c r="G48" s="9">
        <v>15</v>
      </c>
      <c r="H48" s="9">
        <v>17</v>
      </c>
      <c r="I48" s="12">
        <f t="shared" si="4"/>
        <v>47.459999999999994</v>
      </c>
      <c r="J48" s="12">
        <f t="shared" si="5"/>
        <v>66.259999999999991</v>
      </c>
      <c r="K48" s="104" t="s">
        <v>102</v>
      </c>
    </row>
    <row r="49" spans="1:11" ht="30" customHeight="1" x14ac:dyDescent="0.2">
      <c r="A49" s="85">
        <v>46</v>
      </c>
      <c r="B49" s="86" t="s">
        <v>81</v>
      </c>
      <c r="C49" s="9">
        <f>'Nilai Uji Kompetensi 2020'!E44</f>
        <v>59</v>
      </c>
      <c r="D49" s="12">
        <f t="shared" si="3"/>
        <v>23.6</v>
      </c>
      <c r="E49" s="9">
        <f>'[6]8. Kel. Mojorejo'!$I$17</f>
        <v>27</v>
      </c>
      <c r="F49" s="9">
        <f>'[6]8. Kel. Mojorejo'!$I$24</f>
        <v>18</v>
      </c>
      <c r="G49" s="9">
        <f>'[6]8. Kel. Mojorejo'!$I$32</f>
        <v>11</v>
      </c>
      <c r="H49" s="9">
        <f>'[6]8. Kel. Mojorejo'!$I$41</f>
        <v>15</v>
      </c>
      <c r="I49" s="12">
        <f t="shared" si="4"/>
        <v>42.6</v>
      </c>
      <c r="J49" s="12">
        <f t="shared" si="5"/>
        <v>66.2</v>
      </c>
      <c r="K49" s="37" t="s">
        <v>102</v>
      </c>
    </row>
    <row r="50" spans="1:11" ht="31.5" customHeight="1" x14ac:dyDescent="0.2">
      <c r="A50" s="85">
        <v>47</v>
      </c>
      <c r="B50" s="86" t="s">
        <v>83</v>
      </c>
      <c r="C50" s="9">
        <v>50</v>
      </c>
      <c r="D50" s="12">
        <f t="shared" si="3"/>
        <v>20</v>
      </c>
      <c r="E50" s="9">
        <v>27</v>
      </c>
      <c r="F50" s="9">
        <v>21</v>
      </c>
      <c r="G50" s="9">
        <v>14</v>
      </c>
      <c r="H50" s="9">
        <v>15</v>
      </c>
      <c r="I50" s="12">
        <f t="shared" si="4"/>
        <v>46.199999999999996</v>
      </c>
      <c r="J50" s="12">
        <f t="shared" si="5"/>
        <v>66.199999999999989</v>
      </c>
      <c r="K50" s="102" t="s">
        <v>102</v>
      </c>
    </row>
    <row r="51" spans="1:11" ht="30" customHeight="1" x14ac:dyDescent="0.2">
      <c r="A51" s="85">
        <v>48</v>
      </c>
      <c r="B51" s="86" t="s">
        <v>73</v>
      </c>
      <c r="C51" s="88">
        <v>47</v>
      </c>
      <c r="D51" s="12">
        <f t="shared" si="3"/>
        <v>18.8</v>
      </c>
      <c r="E51" s="9">
        <v>27</v>
      </c>
      <c r="F51" s="9">
        <v>21.9</v>
      </c>
      <c r="G51" s="9">
        <v>13</v>
      </c>
      <c r="H51" s="9">
        <v>17</v>
      </c>
      <c r="I51" s="12">
        <f t="shared" si="4"/>
        <v>47.34</v>
      </c>
      <c r="J51" s="12">
        <f t="shared" si="5"/>
        <v>66.14</v>
      </c>
      <c r="K51" s="37" t="s">
        <v>102</v>
      </c>
    </row>
    <row r="52" spans="1:11" ht="34.5" customHeight="1" x14ac:dyDescent="0.2">
      <c r="A52" s="85">
        <v>49</v>
      </c>
      <c r="B52" s="86" t="s">
        <v>105</v>
      </c>
      <c r="C52" s="9">
        <f>'Nilai Uji Kompetensi 2020'!E57</f>
        <v>39</v>
      </c>
      <c r="D52" s="12">
        <f t="shared" si="3"/>
        <v>15.600000000000001</v>
      </c>
      <c r="E52" s="9">
        <f>'[2]2. Kel. O3'!$I$17</f>
        <v>27</v>
      </c>
      <c r="F52" s="9">
        <f>'[2]2. Kel. O3'!$I$24</f>
        <v>19.8</v>
      </c>
      <c r="G52" s="9">
        <f>'[2]2. Kel. O3'!$I$32</f>
        <v>16.5</v>
      </c>
      <c r="H52" s="9">
        <f>'[2]2. Kel. O3'!$I$41</f>
        <v>18</v>
      </c>
      <c r="I52" s="12">
        <f t="shared" si="4"/>
        <v>48.779999999999994</v>
      </c>
      <c r="J52" s="12">
        <f t="shared" si="5"/>
        <v>64.38</v>
      </c>
      <c r="K52" s="104" t="s">
        <v>102</v>
      </c>
    </row>
    <row r="53" spans="1:11" ht="31.5" customHeight="1" x14ac:dyDescent="0.2">
      <c r="A53" s="85">
        <v>50</v>
      </c>
      <c r="B53" s="86" t="s">
        <v>292</v>
      </c>
      <c r="C53" s="88">
        <f>'Nilai Uji Kompetensi 2020'!E49</f>
        <v>51</v>
      </c>
      <c r="D53" s="12">
        <f t="shared" si="3"/>
        <v>20.400000000000002</v>
      </c>
      <c r="E53" s="9">
        <f>'[6]1. Kec. Taman'!$I$17</f>
        <v>24</v>
      </c>
      <c r="F53" s="9">
        <f>'[6]1. Kec. Taman'!$I$24</f>
        <v>21.599999999999998</v>
      </c>
      <c r="G53" s="9">
        <f>'[6]1. Kec. Taman'!$I$32</f>
        <v>12.5</v>
      </c>
      <c r="H53" s="9">
        <f>'[6]1. Kec. Taman'!$I$41</f>
        <v>15</v>
      </c>
      <c r="I53" s="12">
        <f t="shared" si="4"/>
        <v>43.859999999999992</v>
      </c>
      <c r="J53" s="12">
        <f t="shared" si="5"/>
        <v>64.259999999999991</v>
      </c>
      <c r="K53" s="37" t="s">
        <v>102</v>
      </c>
    </row>
    <row r="54" spans="1:11" ht="28.5" x14ac:dyDescent="0.2">
      <c r="A54" s="85">
        <v>51</v>
      </c>
      <c r="B54" s="86" t="s">
        <v>82</v>
      </c>
      <c r="C54" s="9">
        <v>49</v>
      </c>
      <c r="D54" s="12">
        <f t="shared" si="3"/>
        <v>19.600000000000001</v>
      </c>
      <c r="E54" s="9">
        <v>27</v>
      </c>
      <c r="F54" s="9">
        <v>20.100000000000001</v>
      </c>
      <c r="G54" s="9">
        <v>11</v>
      </c>
      <c r="H54" s="9">
        <v>15</v>
      </c>
      <c r="I54" s="12">
        <f t="shared" si="4"/>
        <v>43.859999999999992</v>
      </c>
      <c r="J54" s="12">
        <f t="shared" si="5"/>
        <v>63.459999999999994</v>
      </c>
      <c r="K54" s="105" t="s">
        <v>102</v>
      </c>
    </row>
    <row r="55" spans="1:11" ht="36" customHeight="1" x14ac:dyDescent="0.2">
      <c r="A55" s="85">
        <v>52</v>
      </c>
      <c r="B55" s="86" t="s">
        <v>87</v>
      </c>
      <c r="C55" s="9">
        <f>'Nilai Uji Kompetensi 2020'!E56</f>
        <v>39</v>
      </c>
      <c r="D55" s="12">
        <f t="shared" si="3"/>
        <v>15.600000000000001</v>
      </c>
      <c r="E55" s="9">
        <f>'[6]2. Kel. Demangan'!$I$17</f>
        <v>27</v>
      </c>
      <c r="F55" s="9">
        <f>'[6]2. Kel. Demangan'!$I$24</f>
        <v>19.8</v>
      </c>
      <c r="G55" s="9">
        <f>'[6]2. Kel. Demangan'!$I$32</f>
        <v>14</v>
      </c>
      <c r="H55" s="9">
        <f>'[6]2. Kel. Demangan'!$I$41</f>
        <v>15</v>
      </c>
      <c r="I55" s="12">
        <f t="shared" si="4"/>
        <v>45.48</v>
      </c>
      <c r="J55" s="12">
        <f t="shared" si="5"/>
        <v>61.08</v>
      </c>
      <c r="K55" s="37" t="s">
        <v>102</v>
      </c>
    </row>
    <row r="56" spans="1:11" ht="31.5" customHeight="1" x14ac:dyDescent="0.2">
      <c r="A56" s="85">
        <v>53</v>
      </c>
      <c r="B56" s="86" t="s">
        <v>79</v>
      </c>
      <c r="C56" s="88">
        <v>29</v>
      </c>
      <c r="D56" s="12">
        <f t="shared" si="3"/>
        <v>11.600000000000001</v>
      </c>
      <c r="E56" s="9">
        <v>27</v>
      </c>
      <c r="F56" s="9">
        <v>21.6</v>
      </c>
      <c r="G56" s="9">
        <v>15.5</v>
      </c>
      <c r="H56" s="9">
        <v>17</v>
      </c>
      <c r="I56" s="12">
        <f t="shared" si="4"/>
        <v>48.66</v>
      </c>
      <c r="J56" s="12">
        <f t="shared" si="5"/>
        <v>60.26</v>
      </c>
      <c r="K56" s="37" t="s">
        <v>102</v>
      </c>
    </row>
    <row r="57" spans="1:11" ht="32.25" customHeight="1" x14ac:dyDescent="0.2">
      <c r="A57" s="85">
        <v>54</v>
      </c>
      <c r="B57" s="86" t="s">
        <v>84</v>
      </c>
      <c r="C57" s="9">
        <f>'[4]Nilai Uji Kompetensi 2020'!$E$61</f>
        <v>25</v>
      </c>
      <c r="D57" s="12">
        <f t="shared" si="3"/>
        <v>10</v>
      </c>
      <c r="E57" s="9">
        <f>'[5]4. Kel. Madiun Lor'!$I$17</f>
        <v>27</v>
      </c>
      <c r="F57" s="9">
        <f>'[5]4. Kel. Madiun Lor'!$I$24</f>
        <v>20.399999999999999</v>
      </c>
      <c r="G57" s="9">
        <f>'[5]4. Kel. Madiun Lor'!$I$32</f>
        <v>13.5</v>
      </c>
      <c r="H57" s="9">
        <f>'[5]4. Kel. Madiun Lor'!$I$41</f>
        <v>18</v>
      </c>
      <c r="I57" s="12">
        <f t="shared" si="4"/>
        <v>47.34</v>
      </c>
      <c r="J57" s="12">
        <f t="shared" si="5"/>
        <v>57.34</v>
      </c>
      <c r="K57" s="37" t="s">
        <v>102</v>
      </c>
    </row>
    <row r="58" spans="1:11" ht="30.75" customHeight="1" x14ac:dyDescent="0.2">
      <c r="A58" s="85">
        <v>55</v>
      </c>
      <c r="B58" s="86" t="s">
        <v>78</v>
      </c>
      <c r="C58" s="88">
        <f>'Nilai Uji Kompetensi 2020'!E60</f>
        <v>27</v>
      </c>
      <c r="D58" s="12">
        <f t="shared" si="3"/>
        <v>10.8</v>
      </c>
      <c r="E58" s="9">
        <f>'[5]9. Manguharjo'!$I$17</f>
        <v>27</v>
      </c>
      <c r="F58" s="9">
        <f>'[5]9. Manguharjo'!$I$24</f>
        <v>20.399999999999999</v>
      </c>
      <c r="G58" s="9">
        <f>'[5]9. Manguharjo'!$I$32</f>
        <v>14</v>
      </c>
      <c r="H58" s="9">
        <f>'[5]9. Manguharjo'!$I$41</f>
        <v>15</v>
      </c>
      <c r="I58" s="12">
        <f t="shared" si="4"/>
        <v>45.84</v>
      </c>
      <c r="J58" s="12">
        <f t="shared" si="5"/>
        <v>56.64</v>
      </c>
      <c r="K58" s="37" t="s">
        <v>300</v>
      </c>
    </row>
    <row r="59" spans="1:11" ht="30.75" customHeight="1" thickBot="1" x14ac:dyDescent="0.25">
      <c r="A59" s="98">
        <v>56</v>
      </c>
      <c r="B59" s="99" t="s">
        <v>28</v>
      </c>
      <c r="C59" s="100">
        <f>'Nilai Uji Kompetensi 2020'!E58</f>
        <v>34</v>
      </c>
      <c r="D59" s="101">
        <f t="shared" si="3"/>
        <v>13.600000000000001</v>
      </c>
      <c r="E59" s="100">
        <f>'[1]11. Dinas PUTR'!$I$17</f>
        <v>18</v>
      </c>
      <c r="F59" s="100">
        <f>'[1]11. Dinas PUTR'!$I$24</f>
        <v>21</v>
      </c>
      <c r="G59" s="100">
        <f>'[1]11. Dinas PUTR'!$I$32</f>
        <v>13.5</v>
      </c>
      <c r="H59" s="100">
        <f>'[1]11. Dinas PUTR'!$I$41</f>
        <v>15</v>
      </c>
      <c r="I59" s="101">
        <f t="shared" si="4"/>
        <v>40.5</v>
      </c>
      <c r="J59" s="101">
        <f t="shared" si="5"/>
        <v>54.1</v>
      </c>
      <c r="K59" s="106" t="s">
        <v>102</v>
      </c>
    </row>
    <row r="60" spans="1:11" x14ac:dyDescent="0.2">
      <c r="J60" s="13"/>
    </row>
    <row r="61" spans="1:11" ht="15" thickBot="1" x14ac:dyDescent="0.25"/>
    <row r="62" spans="1:11" ht="42" customHeight="1" x14ac:dyDescent="0.2">
      <c r="A62" s="113" t="s">
        <v>232</v>
      </c>
      <c r="B62" s="114"/>
      <c r="C62" s="70" t="s">
        <v>90</v>
      </c>
      <c r="D62" s="70" t="s">
        <v>91</v>
      </c>
      <c r="E62" s="76" t="s">
        <v>92</v>
      </c>
      <c r="F62" s="70" t="s">
        <v>93</v>
      </c>
      <c r="G62" s="76" t="s">
        <v>94</v>
      </c>
      <c r="H62" s="70" t="s">
        <v>95</v>
      </c>
      <c r="I62" s="70" t="s">
        <v>96</v>
      </c>
      <c r="J62" s="70" t="s">
        <v>97</v>
      </c>
      <c r="K62" s="72" t="s">
        <v>98</v>
      </c>
    </row>
    <row r="63" spans="1:11" ht="42" customHeight="1" thickBot="1" x14ac:dyDescent="0.25">
      <c r="A63" s="115" t="s">
        <v>233</v>
      </c>
      <c r="B63" s="116"/>
      <c r="C63" s="220">
        <f>AVERAGE(C4:C59)</f>
        <v>64.928571428571431</v>
      </c>
      <c r="D63" s="221">
        <f>C63*40%</f>
        <v>25.971428571428575</v>
      </c>
      <c r="E63" s="90">
        <f>AVERAGE(E4:E59)</f>
        <v>24.991071428571427</v>
      </c>
      <c r="F63" s="220">
        <f>AVERAGE(F4:F59)</f>
        <v>22.017857142857135</v>
      </c>
      <c r="G63" s="220">
        <f>AVERAGE(G4:G59)</f>
        <v>15.607142857142858</v>
      </c>
      <c r="H63" s="220">
        <f>AVERAGE(H4:H59)</f>
        <v>17.339285714285715</v>
      </c>
      <c r="I63" s="221">
        <f>AVERAGE(I4:I59)</f>
        <v>47.973214285714292</v>
      </c>
      <c r="J63" s="221">
        <f>D63+I63</f>
        <v>73.944642857142867</v>
      </c>
      <c r="K63" s="91" t="s">
        <v>234</v>
      </c>
    </row>
  </sheetData>
  <sortState ref="A4:K59">
    <sortCondition descending="1" ref="J3"/>
  </sortState>
  <mergeCells count="3">
    <mergeCell ref="A1:K1"/>
    <mergeCell ref="A62:B62"/>
    <mergeCell ref="A63:B63"/>
  </mergeCells>
  <printOptions horizontalCentered="1"/>
  <pageMargins left="0.5" right="0.5" top="0.66929133858267698" bottom="0.39370078740157499" header="0.31496062992126" footer="0.31496062992126"/>
  <pageSetup paperSize="158" scale="8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B21" sqref="B21"/>
    </sheetView>
  </sheetViews>
  <sheetFormatPr defaultColWidth="9.140625" defaultRowHeight="15" x14ac:dyDescent="0.2"/>
  <cols>
    <col min="1" max="1" width="5" style="1" customWidth="1"/>
    <col min="2" max="2" width="55.42578125" style="1" customWidth="1"/>
    <col min="3" max="3" width="40.85546875" style="1" customWidth="1"/>
    <col min="4" max="4" width="33.7109375" style="1" customWidth="1"/>
    <col min="5" max="5" width="20.85546875" style="1" customWidth="1"/>
    <col min="6" max="16384" width="9.140625" style="1"/>
  </cols>
  <sheetData>
    <row r="1" spans="1:5" ht="15" customHeight="1" x14ac:dyDescent="0.2">
      <c r="A1" s="183" t="s">
        <v>276</v>
      </c>
      <c r="B1" s="183"/>
      <c r="C1" s="183"/>
      <c r="D1" s="183"/>
      <c r="E1" s="183"/>
    </row>
    <row r="2" spans="1:5" ht="15" customHeight="1" x14ac:dyDescent="0.2">
      <c r="A2" s="183"/>
      <c r="B2" s="183"/>
      <c r="C2" s="183"/>
      <c r="D2" s="183"/>
      <c r="E2" s="183"/>
    </row>
    <row r="3" spans="1:5" ht="15" customHeight="1" x14ac:dyDescent="0.2">
      <c r="A3" s="184"/>
      <c r="B3" s="184"/>
      <c r="C3" s="184"/>
      <c r="D3" s="184"/>
      <c r="E3" s="184"/>
    </row>
    <row r="4" spans="1:5" ht="20.100000000000001" customHeight="1" x14ac:dyDescent="0.2">
      <c r="A4" s="185" t="s">
        <v>0</v>
      </c>
      <c r="B4" s="185" t="s">
        <v>1</v>
      </c>
      <c r="C4" s="187" t="s">
        <v>2</v>
      </c>
      <c r="D4" s="187"/>
      <c r="E4" s="185" t="s">
        <v>3</v>
      </c>
    </row>
    <row r="5" spans="1:5" ht="20.100000000000001" customHeight="1" x14ac:dyDescent="0.2">
      <c r="A5" s="186"/>
      <c r="B5" s="186"/>
      <c r="C5" s="75" t="s">
        <v>4</v>
      </c>
      <c r="D5" s="75" t="s">
        <v>5</v>
      </c>
      <c r="E5" s="188"/>
    </row>
    <row r="6" spans="1:5" ht="39.950000000000003" customHeight="1" x14ac:dyDescent="0.2">
      <c r="A6" s="2">
        <v>1</v>
      </c>
      <c r="B6" s="5" t="s">
        <v>58</v>
      </c>
      <c r="C6" s="74" t="s">
        <v>11</v>
      </c>
      <c r="D6" s="74" t="s">
        <v>57</v>
      </c>
      <c r="E6" s="74">
        <v>87</v>
      </c>
    </row>
    <row r="7" spans="1:5" ht="39.950000000000003" customHeight="1" x14ac:dyDescent="0.2">
      <c r="A7" s="2">
        <v>2</v>
      </c>
      <c r="B7" s="4" t="s">
        <v>15</v>
      </c>
      <c r="C7" s="74" t="s">
        <v>275</v>
      </c>
      <c r="D7" s="73" t="s">
        <v>274</v>
      </c>
      <c r="E7" s="73">
        <v>85</v>
      </c>
    </row>
    <row r="8" spans="1:5" ht="39.950000000000003" customHeight="1" x14ac:dyDescent="0.2">
      <c r="A8" s="2">
        <v>3</v>
      </c>
      <c r="B8" s="5" t="s">
        <v>54</v>
      </c>
      <c r="C8" s="74" t="s">
        <v>11</v>
      </c>
      <c r="D8" s="74" t="s">
        <v>273</v>
      </c>
      <c r="E8" s="74">
        <v>85</v>
      </c>
    </row>
    <row r="9" spans="1:5" ht="39.950000000000003" customHeight="1" x14ac:dyDescent="0.2">
      <c r="A9" s="2">
        <v>4</v>
      </c>
      <c r="B9" s="5" t="s">
        <v>52</v>
      </c>
      <c r="C9" s="74" t="s">
        <v>11</v>
      </c>
      <c r="D9" s="74" t="s">
        <v>51</v>
      </c>
      <c r="E9" s="74">
        <v>84</v>
      </c>
    </row>
    <row r="10" spans="1:5" ht="39.950000000000003" customHeight="1" x14ac:dyDescent="0.2">
      <c r="A10" s="2">
        <v>5</v>
      </c>
      <c r="B10" s="5" t="s">
        <v>33</v>
      </c>
      <c r="C10" s="74" t="s">
        <v>11</v>
      </c>
      <c r="D10" s="74" t="s">
        <v>272</v>
      </c>
      <c r="E10" s="74">
        <v>84</v>
      </c>
    </row>
    <row r="11" spans="1:5" ht="39.950000000000003" customHeight="1" x14ac:dyDescent="0.2">
      <c r="A11" s="2">
        <v>6</v>
      </c>
      <c r="B11" s="3" t="s">
        <v>27</v>
      </c>
      <c r="C11" s="74" t="s">
        <v>11</v>
      </c>
      <c r="D11" s="73" t="s">
        <v>271</v>
      </c>
      <c r="E11" s="73">
        <v>83</v>
      </c>
    </row>
    <row r="12" spans="1:5" ht="39.950000000000003" customHeight="1" x14ac:dyDescent="0.2">
      <c r="A12" s="2">
        <v>7</v>
      </c>
      <c r="B12" s="4" t="s">
        <v>17</v>
      </c>
      <c r="C12" s="74" t="s">
        <v>11</v>
      </c>
      <c r="D12" s="73" t="s">
        <v>16</v>
      </c>
      <c r="E12" s="73">
        <v>82</v>
      </c>
    </row>
    <row r="13" spans="1:5" ht="39.950000000000003" customHeight="1" x14ac:dyDescent="0.2">
      <c r="A13" s="2">
        <v>8</v>
      </c>
      <c r="B13" s="4" t="s">
        <v>9</v>
      </c>
      <c r="C13" s="74" t="s">
        <v>10</v>
      </c>
      <c r="D13" s="73" t="s">
        <v>111</v>
      </c>
      <c r="E13" s="73">
        <v>82</v>
      </c>
    </row>
    <row r="14" spans="1:5" ht="39.950000000000003" customHeight="1" x14ac:dyDescent="0.2">
      <c r="A14" s="2">
        <v>9</v>
      </c>
      <c r="B14" s="5" t="s">
        <v>64</v>
      </c>
      <c r="C14" s="74" t="s">
        <v>41</v>
      </c>
      <c r="D14" s="73" t="s">
        <v>270</v>
      </c>
      <c r="E14" s="73">
        <v>82</v>
      </c>
    </row>
    <row r="15" spans="1:5" ht="39.950000000000003" customHeight="1" x14ac:dyDescent="0.2">
      <c r="A15" s="2">
        <v>10</v>
      </c>
      <c r="B15" s="5" t="s">
        <v>50</v>
      </c>
      <c r="C15" s="74" t="s">
        <v>11</v>
      </c>
      <c r="D15" s="74" t="s">
        <v>269</v>
      </c>
      <c r="E15" s="74">
        <v>81</v>
      </c>
    </row>
    <row r="16" spans="1:5" ht="39.950000000000003" customHeight="1" x14ac:dyDescent="0.2">
      <c r="A16" s="2">
        <v>11</v>
      </c>
      <c r="B16" s="5" t="s">
        <v>38</v>
      </c>
      <c r="C16" s="74" t="s">
        <v>11</v>
      </c>
      <c r="D16" s="74" t="s">
        <v>37</v>
      </c>
      <c r="E16" s="74">
        <v>81</v>
      </c>
    </row>
    <row r="17" spans="1:5" ht="39.950000000000003" customHeight="1" x14ac:dyDescent="0.2">
      <c r="A17" s="2">
        <v>12</v>
      </c>
      <c r="B17" s="5" t="s">
        <v>49</v>
      </c>
      <c r="C17" s="74" t="s">
        <v>11</v>
      </c>
      <c r="D17" s="74" t="s">
        <v>106</v>
      </c>
      <c r="E17" s="74">
        <v>81</v>
      </c>
    </row>
    <row r="18" spans="1:5" ht="39.950000000000003" customHeight="1" x14ac:dyDescent="0.2">
      <c r="A18" s="2">
        <v>13</v>
      </c>
      <c r="B18" s="4" t="s">
        <v>6</v>
      </c>
      <c r="C18" s="74" t="s">
        <v>11</v>
      </c>
      <c r="D18" s="73" t="s">
        <v>110</v>
      </c>
      <c r="E18" s="73">
        <v>80</v>
      </c>
    </row>
    <row r="19" spans="1:5" ht="39.950000000000003" customHeight="1" x14ac:dyDescent="0.2">
      <c r="A19" s="2">
        <v>14</v>
      </c>
      <c r="B19" s="5" t="s">
        <v>45</v>
      </c>
      <c r="C19" s="74" t="s">
        <v>10</v>
      </c>
      <c r="D19" s="74" t="s">
        <v>44</v>
      </c>
      <c r="E19" s="74">
        <v>79</v>
      </c>
    </row>
    <row r="20" spans="1:5" ht="39.950000000000003" customHeight="1" x14ac:dyDescent="0.2">
      <c r="A20" s="2">
        <v>15</v>
      </c>
      <c r="B20" s="5" t="s">
        <v>77</v>
      </c>
      <c r="C20" s="74" t="s">
        <v>25</v>
      </c>
      <c r="D20" s="73" t="s">
        <v>56</v>
      </c>
      <c r="E20" s="73">
        <v>78</v>
      </c>
    </row>
    <row r="21" spans="1:5" ht="39.950000000000003" customHeight="1" x14ac:dyDescent="0.2">
      <c r="A21" s="2">
        <v>16</v>
      </c>
      <c r="B21" s="6" t="s">
        <v>19</v>
      </c>
      <c r="C21" s="74" t="s">
        <v>25</v>
      </c>
      <c r="D21" s="73" t="s">
        <v>268</v>
      </c>
      <c r="E21" s="73">
        <v>77</v>
      </c>
    </row>
    <row r="22" spans="1:5" ht="39.950000000000003" customHeight="1" x14ac:dyDescent="0.2">
      <c r="A22" s="2">
        <v>17</v>
      </c>
      <c r="B22" s="3" t="s">
        <v>32</v>
      </c>
      <c r="C22" s="74" t="s">
        <v>31</v>
      </c>
      <c r="D22" s="73" t="s">
        <v>30</v>
      </c>
      <c r="E22" s="73">
        <v>76</v>
      </c>
    </row>
    <row r="23" spans="1:5" ht="39.950000000000003" customHeight="1" x14ac:dyDescent="0.2">
      <c r="A23" s="2">
        <v>18</v>
      </c>
      <c r="B23" s="5" t="s">
        <v>48</v>
      </c>
      <c r="C23" s="74" t="s">
        <v>11</v>
      </c>
      <c r="D23" s="74" t="s">
        <v>267</v>
      </c>
      <c r="E23" s="74">
        <v>75</v>
      </c>
    </row>
    <row r="24" spans="1:5" ht="39.950000000000003" customHeight="1" x14ac:dyDescent="0.2">
      <c r="A24" s="2">
        <v>19</v>
      </c>
      <c r="B24" s="3" t="s">
        <v>63</v>
      </c>
      <c r="C24" s="74" t="s">
        <v>10</v>
      </c>
      <c r="D24" s="73" t="s">
        <v>266</v>
      </c>
      <c r="E24" s="73">
        <v>74</v>
      </c>
    </row>
    <row r="25" spans="1:5" ht="39.950000000000003" customHeight="1" x14ac:dyDescent="0.2">
      <c r="A25" s="2">
        <v>20</v>
      </c>
      <c r="B25" s="6" t="s">
        <v>71</v>
      </c>
      <c r="C25" s="74" t="s">
        <v>25</v>
      </c>
      <c r="D25" s="73" t="s">
        <v>265</v>
      </c>
      <c r="E25" s="73">
        <v>74</v>
      </c>
    </row>
    <row r="26" spans="1:5" ht="39.950000000000003" customHeight="1" x14ac:dyDescent="0.2">
      <c r="A26" s="2">
        <v>21</v>
      </c>
      <c r="B26" s="6" t="s">
        <v>74</v>
      </c>
      <c r="C26" s="74" t="s">
        <v>66</v>
      </c>
      <c r="D26" s="73" t="s">
        <v>264</v>
      </c>
      <c r="E26" s="73">
        <v>74</v>
      </c>
    </row>
    <row r="27" spans="1:5" ht="39.950000000000003" customHeight="1" x14ac:dyDescent="0.2">
      <c r="A27" s="2">
        <v>22</v>
      </c>
      <c r="B27" s="6" t="s">
        <v>13</v>
      </c>
      <c r="C27" s="74" t="s">
        <v>259</v>
      </c>
      <c r="D27" s="73" t="s">
        <v>263</v>
      </c>
      <c r="E27" s="73">
        <v>73</v>
      </c>
    </row>
    <row r="28" spans="1:5" ht="39.950000000000003" customHeight="1" x14ac:dyDescent="0.2">
      <c r="A28" s="2">
        <v>23</v>
      </c>
      <c r="B28" s="5" t="s">
        <v>40</v>
      </c>
      <c r="C28" s="74" t="s">
        <v>107</v>
      </c>
      <c r="D28" s="74" t="s">
        <v>262</v>
      </c>
      <c r="E28" s="74">
        <v>72</v>
      </c>
    </row>
    <row r="29" spans="1:5" ht="39.950000000000003" customHeight="1" x14ac:dyDescent="0.2">
      <c r="A29" s="2">
        <v>24</v>
      </c>
      <c r="B29" s="4" t="s">
        <v>18</v>
      </c>
      <c r="C29" s="74" t="s">
        <v>66</v>
      </c>
      <c r="D29" s="73" t="s">
        <v>261</v>
      </c>
      <c r="E29" s="73">
        <v>72</v>
      </c>
    </row>
    <row r="30" spans="1:5" ht="39.950000000000003" customHeight="1" x14ac:dyDescent="0.2">
      <c r="A30" s="2">
        <v>25</v>
      </c>
      <c r="B30" s="4" t="s">
        <v>8</v>
      </c>
      <c r="C30" s="74" t="s">
        <v>11</v>
      </c>
      <c r="D30" s="73" t="s">
        <v>12</v>
      </c>
      <c r="E30" s="73">
        <v>71</v>
      </c>
    </row>
    <row r="31" spans="1:5" ht="39.950000000000003" customHeight="1" x14ac:dyDescent="0.2">
      <c r="A31" s="2">
        <v>26</v>
      </c>
      <c r="B31" s="4" t="s">
        <v>24</v>
      </c>
      <c r="C31" s="74" t="s">
        <v>11</v>
      </c>
      <c r="D31" s="73" t="s">
        <v>108</v>
      </c>
      <c r="E31" s="73">
        <v>71</v>
      </c>
    </row>
    <row r="32" spans="1:5" ht="39.950000000000003" customHeight="1" x14ac:dyDescent="0.2">
      <c r="A32" s="2">
        <v>27</v>
      </c>
      <c r="B32" s="5" t="s">
        <v>59</v>
      </c>
      <c r="C32" s="74" t="s">
        <v>7</v>
      </c>
      <c r="D32" s="74" t="s">
        <v>260</v>
      </c>
      <c r="E32" s="74">
        <v>70</v>
      </c>
    </row>
    <row r="33" spans="1:6" ht="39.950000000000003" customHeight="1" x14ac:dyDescent="0.2">
      <c r="A33" s="2">
        <v>28</v>
      </c>
      <c r="B33" s="5" t="s">
        <v>53</v>
      </c>
      <c r="C33" s="74" t="s">
        <v>259</v>
      </c>
      <c r="D33" s="74" t="s">
        <v>258</v>
      </c>
      <c r="E33" s="74">
        <v>69</v>
      </c>
      <c r="F33" s="1" t="s">
        <v>85</v>
      </c>
    </row>
    <row r="34" spans="1:6" ht="39.950000000000003" customHeight="1" x14ac:dyDescent="0.2">
      <c r="A34" s="2">
        <v>29</v>
      </c>
      <c r="B34" s="5" t="s">
        <v>55</v>
      </c>
      <c r="C34" s="74" t="s">
        <v>11</v>
      </c>
      <c r="D34" s="74" t="s">
        <v>257</v>
      </c>
      <c r="E34" s="74">
        <v>69</v>
      </c>
    </row>
    <row r="35" spans="1:6" ht="39.950000000000003" customHeight="1" x14ac:dyDescent="0.2">
      <c r="A35" s="2">
        <v>30</v>
      </c>
      <c r="B35" s="3" t="s">
        <v>80</v>
      </c>
      <c r="C35" s="74" t="s">
        <v>41</v>
      </c>
      <c r="D35" s="73" t="s">
        <v>256</v>
      </c>
      <c r="E35" s="73">
        <v>69</v>
      </c>
    </row>
    <row r="36" spans="1:6" ht="39.950000000000003" customHeight="1" x14ac:dyDescent="0.2">
      <c r="A36" s="2">
        <v>31</v>
      </c>
      <c r="B36" s="5" t="s">
        <v>255</v>
      </c>
      <c r="C36" s="74" t="s">
        <v>35</v>
      </c>
      <c r="D36" s="74" t="s">
        <v>36</v>
      </c>
      <c r="E36" s="74">
        <v>68</v>
      </c>
    </row>
    <row r="37" spans="1:6" ht="39.950000000000003" customHeight="1" x14ac:dyDescent="0.2">
      <c r="A37" s="2">
        <v>32</v>
      </c>
      <c r="B37" s="5" t="s">
        <v>72</v>
      </c>
      <c r="C37" s="74" t="s">
        <v>41</v>
      </c>
      <c r="D37" s="74" t="s">
        <v>254</v>
      </c>
      <c r="E37" s="74">
        <v>68</v>
      </c>
    </row>
    <row r="38" spans="1:6" ht="39.950000000000003" customHeight="1" x14ac:dyDescent="0.2">
      <c r="A38" s="2">
        <v>33</v>
      </c>
      <c r="B38" s="5" t="s">
        <v>42</v>
      </c>
      <c r="C38" s="74" t="s">
        <v>66</v>
      </c>
      <c r="D38" s="74" t="s">
        <v>253</v>
      </c>
      <c r="E38" s="74">
        <v>66</v>
      </c>
    </row>
    <row r="39" spans="1:6" ht="39.950000000000003" customHeight="1" x14ac:dyDescent="0.2">
      <c r="A39" s="2">
        <v>34</v>
      </c>
      <c r="B39" s="5" t="s">
        <v>86</v>
      </c>
      <c r="C39" s="74" t="s">
        <v>109</v>
      </c>
      <c r="D39" s="74" t="s">
        <v>252</v>
      </c>
      <c r="E39" s="74">
        <v>61</v>
      </c>
    </row>
    <row r="40" spans="1:6" ht="39.950000000000003" customHeight="1" x14ac:dyDescent="0.2">
      <c r="A40" s="2">
        <v>35</v>
      </c>
      <c r="B40" s="5" t="s">
        <v>68</v>
      </c>
      <c r="C40" s="74" t="s">
        <v>41</v>
      </c>
      <c r="D40" s="74" t="s">
        <v>251</v>
      </c>
      <c r="E40" s="74">
        <v>59</v>
      </c>
    </row>
    <row r="41" spans="1:6" ht="39.950000000000003" customHeight="1" x14ac:dyDescent="0.2">
      <c r="A41" s="2">
        <v>36</v>
      </c>
      <c r="B41" s="5" t="s">
        <v>67</v>
      </c>
      <c r="C41" s="74" t="s">
        <v>25</v>
      </c>
      <c r="D41" s="74" t="s">
        <v>250</v>
      </c>
      <c r="E41" s="74">
        <v>59</v>
      </c>
    </row>
    <row r="42" spans="1:6" ht="39.950000000000003" customHeight="1" x14ac:dyDescent="0.2">
      <c r="A42" s="2">
        <v>37</v>
      </c>
      <c r="B42" s="6" t="s">
        <v>69</v>
      </c>
      <c r="C42" s="74" t="s">
        <v>66</v>
      </c>
      <c r="D42" s="73" t="s">
        <v>249</v>
      </c>
      <c r="E42" s="73">
        <v>59</v>
      </c>
    </row>
    <row r="43" spans="1:6" ht="39.950000000000003" customHeight="1" x14ac:dyDescent="0.2">
      <c r="A43" s="2">
        <v>38</v>
      </c>
      <c r="B43" s="4" t="s">
        <v>21</v>
      </c>
      <c r="C43" s="74" t="s">
        <v>10</v>
      </c>
      <c r="D43" s="73" t="s">
        <v>22</v>
      </c>
      <c r="E43" s="73">
        <v>59</v>
      </c>
    </row>
    <row r="44" spans="1:6" ht="39.950000000000003" customHeight="1" x14ac:dyDescent="0.2">
      <c r="A44" s="2">
        <v>39</v>
      </c>
      <c r="B44" s="4" t="s">
        <v>81</v>
      </c>
      <c r="C44" s="74" t="s">
        <v>41</v>
      </c>
      <c r="D44" s="73" t="s">
        <v>14</v>
      </c>
      <c r="E44" s="73">
        <v>59</v>
      </c>
    </row>
    <row r="45" spans="1:6" ht="39.950000000000003" customHeight="1" x14ac:dyDescent="0.2">
      <c r="A45" s="2">
        <v>40</v>
      </c>
      <c r="B45" s="5" t="s">
        <v>70</v>
      </c>
      <c r="C45" s="74" t="s">
        <v>41</v>
      </c>
      <c r="D45" s="74" t="s">
        <v>46</v>
      </c>
      <c r="E45" s="74">
        <v>58</v>
      </c>
    </row>
    <row r="46" spans="1:6" ht="39.950000000000003" customHeight="1" x14ac:dyDescent="0.2">
      <c r="A46" s="2">
        <v>41</v>
      </c>
      <c r="B46" s="3" t="s">
        <v>75</v>
      </c>
      <c r="C46" s="74" t="s">
        <v>66</v>
      </c>
      <c r="D46" s="73" t="s">
        <v>248</v>
      </c>
      <c r="E46" s="73">
        <v>57</v>
      </c>
    </row>
    <row r="47" spans="1:6" ht="39.950000000000003" customHeight="1" x14ac:dyDescent="0.2">
      <c r="A47" s="2">
        <v>42</v>
      </c>
      <c r="B47" s="4" t="s">
        <v>23</v>
      </c>
      <c r="C47" s="74" t="s">
        <v>11</v>
      </c>
      <c r="D47" s="73" t="s">
        <v>247</v>
      </c>
      <c r="E47" s="73">
        <v>56</v>
      </c>
    </row>
    <row r="48" spans="1:6" ht="39.950000000000003" customHeight="1" x14ac:dyDescent="0.2">
      <c r="A48" s="2">
        <v>43</v>
      </c>
      <c r="B48" s="5" t="s">
        <v>43</v>
      </c>
      <c r="C48" s="74" t="s">
        <v>11</v>
      </c>
      <c r="D48" s="74" t="s">
        <v>246</v>
      </c>
      <c r="E48" s="74">
        <v>54</v>
      </c>
    </row>
    <row r="49" spans="1:5" ht="39.950000000000003" customHeight="1" x14ac:dyDescent="0.2">
      <c r="A49" s="2">
        <v>44</v>
      </c>
      <c r="B49" s="5" t="s">
        <v>47</v>
      </c>
      <c r="C49" s="74" t="s">
        <v>11</v>
      </c>
      <c r="D49" s="74" t="s">
        <v>245</v>
      </c>
      <c r="E49" s="74">
        <v>51</v>
      </c>
    </row>
    <row r="50" spans="1:5" ht="39.950000000000003" customHeight="1" x14ac:dyDescent="0.2">
      <c r="A50" s="2">
        <v>45</v>
      </c>
      <c r="B50" s="6" t="s">
        <v>20</v>
      </c>
      <c r="C50" s="74" t="s">
        <v>109</v>
      </c>
      <c r="D50" s="73" t="s">
        <v>244</v>
      </c>
      <c r="E50" s="73">
        <v>51</v>
      </c>
    </row>
    <row r="51" spans="1:5" ht="39.950000000000003" customHeight="1" x14ac:dyDescent="0.2">
      <c r="A51" s="2">
        <v>46</v>
      </c>
      <c r="B51" s="5" t="s">
        <v>83</v>
      </c>
      <c r="C51" s="74" t="s">
        <v>66</v>
      </c>
      <c r="D51" s="73" t="s">
        <v>243</v>
      </c>
      <c r="E51" s="73">
        <v>50</v>
      </c>
    </row>
    <row r="52" spans="1:5" ht="39.950000000000003" customHeight="1" x14ac:dyDescent="0.2">
      <c r="A52" s="2">
        <v>47</v>
      </c>
      <c r="B52" s="3" t="s">
        <v>82</v>
      </c>
      <c r="C52" s="74" t="s">
        <v>41</v>
      </c>
      <c r="D52" s="73" t="s">
        <v>29</v>
      </c>
      <c r="E52" s="73">
        <v>49</v>
      </c>
    </row>
    <row r="53" spans="1:5" ht="39.950000000000003" customHeight="1" x14ac:dyDescent="0.2">
      <c r="A53" s="2">
        <v>48</v>
      </c>
      <c r="B53" s="5" t="s">
        <v>73</v>
      </c>
      <c r="C53" s="74" t="s">
        <v>41</v>
      </c>
      <c r="D53" s="74" t="s">
        <v>39</v>
      </c>
      <c r="E53" s="74">
        <v>47</v>
      </c>
    </row>
    <row r="54" spans="1:5" ht="39.950000000000003" customHeight="1" x14ac:dyDescent="0.2">
      <c r="A54" s="2">
        <v>49</v>
      </c>
      <c r="B54" s="5" t="s">
        <v>76</v>
      </c>
      <c r="C54" s="74" t="s">
        <v>25</v>
      </c>
      <c r="D54" s="74" t="s">
        <v>242</v>
      </c>
      <c r="E54" s="74">
        <v>47</v>
      </c>
    </row>
    <row r="55" spans="1:5" ht="39.950000000000003" customHeight="1" x14ac:dyDescent="0.2">
      <c r="A55" s="2">
        <v>50</v>
      </c>
      <c r="B55" s="6" t="s">
        <v>26</v>
      </c>
      <c r="C55" s="74" t="s">
        <v>66</v>
      </c>
      <c r="D55" s="73" t="s">
        <v>241</v>
      </c>
      <c r="E55" s="73">
        <v>45</v>
      </c>
    </row>
    <row r="56" spans="1:5" ht="39.950000000000003" customHeight="1" x14ac:dyDescent="0.2">
      <c r="A56" s="2">
        <v>51</v>
      </c>
      <c r="B56" s="5" t="s">
        <v>87</v>
      </c>
      <c r="C56" s="74" t="s">
        <v>109</v>
      </c>
      <c r="D56" s="73" t="s">
        <v>240</v>
      </c>
      <c r="E56" s="73">
        <v>39</v>
      </c>
    </row>
    <row r="57" spans="1:5" ht="39.950000000000003" customHeight="1" x14ac:dyDescent="0.2">
      <c r="A57" s="2">
        <v>52</v>
      </c>
      <c r="B57" s="5" t="s">
        <v>105</v>
      </c>
      <c r="C57" s="74" t="s">
        <v>41</v>
      </c>
      <c r="D57" s="73" t="s">
        <v>34</v>
      </c>
      <c r="E57" s="73">
        <v>39</v>
      </c>
    </row>
    <row r="58" spans="1:5" ht="39.950000000000003" customHeight="1" x14ac:dyDescent="0.2">
      <c r="A58" s="2">
        <v>53</v>
      </c>
      <c r="B58" s="3" t="s">
        <v>28</v>
      </c>
      <c r="C58" s="74" t="s">
        <v>11</v>
      </c>
      <c r="D58" s="73" t="s">
        <v>239</v>
      </c>
      <c r="E58" s="73">
        <v>34</v>
      </c>
    </row>
    <row r="59" spans="1:5" ht="39.950000000000003" customHeight="1" x14ac:dyDescent="0.2">
      <c r="A59" s="2">
        <v>54</v>
      </c>
      <c r="B59" s="5" t="s">
        <v>79</v>
      </c>
      <c r="C59" s="74" t="s">
        <v>109</v>
      </c>
      <c r="D59" s="74" t="s">
        <v>238</v>
      </c>
      <c r="E59" s="74">
        <v>29</v>
      </c>
    </row>
    <row r="60" spans="1:5" ht="39.950000000000003" customHeight="1" x14ac:dyDescent="0.2">
      <c r="A60" s="2">
        <v>55</v>
      </c>
      <c r="B60" s="5" t="s">
        <v>78</v>
      </c>
      <c r="C60" s="74" t="s">
        <v>109</v>
      </c>
      <c r="D60" s="74" t="s">
        <v>237</v>
      </c>
      <c r="E60" s="74">
        <v>27</v>
      </c>
    </row>
    <row r="61" spans="1:5" ht="39.950000000000003" customHeight="1" x14ac:dyDescent="0.2">
      <c r="A61" s="2">
        <v>56</v>
      </c>
      <c r="B61" s="5" t="s">
        <v>84</v>
      </c>
      <c r="C61" s="74" t="s">
        <v>66</v>
      </c>
      <c r="D61" s="73" t="s">
        <v>65</v>
      </c>
      <c r="E61" s="73">
        <v>25</v>
      </c>
    </row>
    <row r="62" spans="1:5" ht="13.5" customHeight="1" x14ac:dyDescent="0.2">
      <c r="A62" s="82"/>
      <c r="B62" s="83"/>
      <c r="C62" s="84"/>
      <c r="D62" s="73" t="s">
        <v>302</v>
      </c>
      <c r="E62" s="73">
        <f>AVERAGE(E6:E61)</f>
        <v>64.928571428571431</v>
      </c>
    </row>
    <row r="63" spans="1:5" ht="34.5" customHeight="1" x14ac:dyDescent="0.2">
      <c r="D63" s="182" t="s">
        <v>236</v>
      </c>
      <c r="E63" s="182"/>
    </row>
    <row r="64" spans="1:5" x14ac:dyDescent="0.2">
      <c r="D64" s="189" t="s">
        <v>60</v>
      </c>
      <c r="E64" s="189"/>
    </row>
    <row r="65" spans="4:5" x14ac:dyDescent="0.2">
      <c r="D65" s="189" t="s">
        <v>61</v>
      </c>
      <c r="E65" s="189"/>
    </row>
    <row r="66" spans="4:5" x14ac:dyDescent="0.2">
      <c r="D66" s="69"/>
      <c r="E66" s="69"/>
    </row>
    <row r="67" spans="4:5" x14ac:dyDescent="0.2">
      <c r="D67" s="7"/>
      <c r="E67" s="7"/>
    </row>
    <row r="68" spans="4:5" ht="21.75" customHeight="1" x14ac:dyDescent="0.2">
      <c r="D68" s="7"/>
      <c r="E68" s="7"/>
    </row>
    <row r="69" spans="4:5" x14ac:dyDescent="0.2">
      <c r="D69" s="190" t="s">
        <v>62</v>
      </c>
      <c r="E69" s="190"/>
    </row>
    <row r="70" spans="4:5" x14ac:dyDescent="0.2">
      <c r="D70" s="189" t="s">
        <v>132</v>
      </c>
      <c r="E70" s="189"/>
    </row>
    <row r="71" spans="4:5" x14ac:dyDescent="0.2">
      <c r="D71" s="189" t="s">
        <v>235</v>
      </c>
      <c r="E71" s="189"/>
    </row>
  </sheetData>
  <mergeCells count="11">
    <mergeCell ref="D64:E64"/>
    <mergeCell ref="D65:E65"/>
    <mergeCell ref="D69:E69"/>
    <mergeCell ref="D70:E70"/>
    <mergeCell ref="D71:E71"/>
    <mergeCell ref="D63:E63"/>
    <mergeCell ref="A1:E3"/>
    <mergeCell ref="A4:A5"/>
    <mergeCell ref="B4:B5"/>
    <mergeCell ref="C4:D4"/>
    <mergeCell ref="E4:E5"/>
  </mergeCells>
  <printOptions horizontalCentered="1"/>
  <pageMargins left="1" right="1" top="1" bottom="0.75" header="0" footer="0"/>
  <pageSetup paperSize="129" scale="8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TTLK rekom fix</vt:lpstr>
      <vt:lpstr>Tatalaksana draft 2020</vt:lpstr>
      <vt:lpstr>TTLK nilai</vt:lpstr>
      <vt:lpstr>Nilai Uji Kompetensi 2020</vt:lpstr>
      <vt:lpstr>'Nilai Uji Kompetensi 2020'!Print_Area</vt:lpstr>
      <vt:lpstr>'Tatalaksana draft 2020'!Print_Area</vt:lpstr>
      <vt:lpstr>'TTLK nilai'!Print_Area</vt:lpstr>
      <vt:lpstr>'TTLK rekom fix'!Print_Area</vt:lpstr>
      <vt:lpstr>'Nilai Uji Kompetensi 2020'!Print_Titles</vt:lpstr>
      <vt:lpstr>'Tatalaksana draft 2020'!Print_Titles</vt:lpstr>
      <vt:lpstr>'TTLK nilai'!Print_Titles</vt:lpstr>
      <vt:lpstr>'TTLK rekom fix'!Print_Titles</vt:lpstr>
    </vt:vector>
  </TitlesOfParts>
  <Company>Deftones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Organisasi</cp:lastModifiedBy>
  <cp:lastPrinted>2021-01-06T02:09:47Z</cp:lastPrinted>
  <dcterms:created xsi:type="dcterms:W3CDTF">2018-09-05T07:24:25Z</dcterms:created>
  <dcterms:modified xsi:type="dcterms:W3CDTF">2021-01-06T08:09:33Z</dcterms:modified>
</cp:coreProperties>
</file>